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Ernährung" sheetId="1" r:id="rId1"/>
    <sheet name="Transporte" sheetId="2" r:id="rId2"/>
    <sheet name="Stickstoff" sheetId="3" r:id="rId3"/>
  </sheets>
  <calcPr calcId="145621"/>
</workbook>
</file>

<file path=xl/calcChain.xml><?xml version="1.0" encoding="utf-8"?>
<calcChain xmlns="http://schemas.openxmlformats.org/spreadsheetml/2006/main">
  <c r="D73" i="1" l="1"/>
  <c r="B10" i="3" l="1"/>
  <c r="B12" i="3" s="1"/>
  <c r="B6" i="3"/>
  <c r="B14" i="3" s="1"/>
  <c r="B17" i="3" s="1"/>
  <c r="E6" i="2" l="1"/>
  <c r="E5" i="2"/>
  <c r="E4" i="2"/>
  <c r="D71" i="1" l="1"/>
  <c r="D70" i="1"/>
  <c r="D69" i="1"/>
  <c r="D68" i="1"/>
  <c r="D67" i="1"/>
  <c r="D65" i="1"/>
  <c r="D64" i="1"/>
  <c r="D63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4" i="1"/>
  <c r="D36" i="1"/>
  <c r="D37" i="1"/>
  <c r="D35" i="1"/>
  <c r="D33" i="1"/>
  <c r="D30" i="1"/>
  <c r="D31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27" i="1" l="1"/>
  <c r="D62" i="1"/>
  <c r="D32" i="1"/>
  <c r="D39" i="1"/>
  <c r="D66" i="1"/>
  <c r="D72" i="1"/>
  <c r="D13" i="1"/>
</calcChain>
</file>

<file path=xl/sharedStrings.xml><?xml version="1.0" encoding="utf-8"?>
<sst xmlns="http://schemas.openxmlformats.org/spreadsheetml/2006/main" count="113" uniqueCount="108">
  <si>
    <t>Rohwurst</t>
  </si>
  <si>
    <t>Rindfleisch</t>
  </si>
  <si>
    <t>Geflügel</t>
  </si>
  <si>
    <t>Lamm</t>
  </si>
  <si>
    <t>Schwein</t>
  </si>
  <si>
    <t>Wild</t>
  </si>
  <si>
    <t>Schinken</t>
  </si>
  <si>
    <t>Fisch</t>
  </si>
  <si>
    <t>Hartkäse</t>
  </si>
  <si>
    <t>Mozzarella</t>
  </si>
  <si>
    <t>Schafskäse (Feta)</t>
  </si>
  <si>
    <t>Frischkäse</t>
  </si>
  <si>
    <t>Weichkäse, gereift</t>
  </si>
  <si>
    <t>Butter</t>
  </si>
  <si>
    <t>Sahne</t>
  </si>
  <si>
    <t>Sauerrahm</t>
  </si>
  <si>
    <t>Creme fraiche</t>
  </si>
  <si>
    <t>Milch</t>
  </si>
  <si>
    <t>Joghurt</t>
  </si>
  <si>
    <t>Topfen</t>
  </si>
  <si>
    <t>Eier</t>
  </si>
  <si>
    <t>Margarine</t>
  </si>
  <si>
    <t>Olivenöl</t>
  </si>
  <si>
    <t>andere Öle</t>
  </si>
  <si>
    <t>Rapsöl</t>
  </si>
  <si>
    <t>Mischbrot</t>
  </si>
  <si>
    <t>Weizenmehl</t>
  </si>
  <si>
    <t>Reis</t>
  </si>
  <si>
    <t>Nudeln</t>
  </si>
  <si>
    <t>Tofu</t>
  </si>
  <si>
    <t>Avocado, Aprikosen</t>
  </si>
  <si>
    <t>Auberginen, Zucchini, Sellerie, Karotten, Rosenkohl, Randig, Zwiebeln</t>
  </si>
  <si>
    <t>Tomaten</t>
  </si>
  <si>
    <t>Kirschtomaten</t>
  </si>
  <si>
    <t>Fenchel, Kürbis, Lauch, Rettich</t>
  </si>
  <si>
    <t>Brokkoli, Paprika, Spargel</t>
  </si>
  <si>
    <t>Oilven</t>
  </si>
  <si>
    <t>Spinat, frisch</t>
  </si>
  <si>
    <t>Spinat, gefroren</t>
  </si>
  <si>
    <t>Pilze</t>
  </si>
  <si>
    <t>Salat</t>
  </si>
  <si>
    <t>Mais aus der Dose</t>
  </si>
  <si>
    <t>Gurken</t>
  </si>
  <si>
    <t>Erbsen, Bohnen, Linsen</t>
  </si>
  <si>
    <t>Äpfel, Birnen</t>
  </si>
  <si>
    <t>Bananen</t>
  </si>
  <si>
    <t>Feigen</t>
  </si>
  <si>
    <t>Kiwi</t>
  </si>
  <si>
    <t>Erdbeeren</t>
  </si>
  <si>
    <t>Gemüse, Konserven</t>
  </si>
  <si>
    <t>Nüsse</t>
  </si>
  <si>
    <t>Zucker</t>
  </si>
  <si>
    <t>Rest</t>
  </si>
  <si>
    <t>Wein</t>
  </si>
  <si>
    <t>Bier</t>
  </si>
  <si>
    <t>Rest, alk.</t>
  </si>
  <si>
    <t>Kaffee</t>
  </si>
  <si>
    <t>Rest, nicht alk.</t>
  </si>
  <si>
    <t>Lebensmittel</t>
  </si>
  <si>
    <t>Konsum in kg/Monat</t>
  </si>
  <si>
    <t>Summe Fleisch, Fisch</t>
  </si>
  <si>
    <t>Summe Milchprodukte, Eier</t>
  </si>
  <si>
    <t>Summe Öle und Fette</t>
  </si>
  <si>
    <t>Summe Getreideprodukte</t>
  </si>
  <si>
    <t>Summe Obst und Gemüse</t>
  </si>
  <si>
    <t>Summe Sonstiges</t>
  </si>
  <si>
    <t>Summe Getränke</t>
  </si>
  <si>
    <t>Meeresfrüchte</t>
  </si>
  <si>
    <t>Hirse, Couscous, Bulgur</t>
  </si>
  <si>
    <t>Blumenkohl, Grünkohl, Kartoffeln, Kohlrabi, Rotkohl, Weißkohl</t>
  </si>
  <si>
    <t>Obst</t>
  </si>
  <si>
    <t>Die Angaben zur spezifischen CO2-Emission stammen großteils aus den Berechnungen des IFEU-Institut für Energie- und Umweltforschung Heidelberg. Quelle: www.klimatarier.de, abgerufen am 4.7.2017. Es handelt sich in allen Fällen um Durchschnittswerte, die im Einzelfall sowohl deutlich über- als auch unterschritten werden können.</t>
  </si>
  <si>
    <r>
      <t>CO</t>
    </r>
    <r>
      <rPr>
        <vertAlign val="subscript"/>
        <sz val="11"/>
        <color theme="1"/>
        <rFont val="Calibri"/>
        <family val="2"/>
        <scheme val="minor"/>
      </rPr>
      <t>2-</t>
    </r>
    <r>
      <rPr>
        <sz val="11"/>
        <color theme="1"/>
        <rFont val="Calibri"/>
        <family val="2"/>
        <scheme val="minor"/>
      </rPr>
      <t>Äquivalent in g/kg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</si>
  <si>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-Äquivalent in kg pro Person und Jahr</t>
    </r>
  </si>
  <si>
    <t>Die Angaben zum Konsum stammen aus diversen statistischen Erhebungen, ergänzt durch eigene Abschätzungen.</t>
  </si>
  <si>
    <t>CO2-Emission von Lebensmitteltransporten, beispielhaft für 1 kg pro Woche:</t>
  </si>
  <si>
    <t>Herkunft</t>
  </si>
  <si>
    <t>Entfernung in km</t>
  </si>
  <si>
    <t>Verkehrsmittel</t>
  </si>
  <si>
    <r>
      <t>CO</t>
    </r>
    <r>
      <rPr>
        <vertAlign val="subscript"/>
        <sz val="11"/>
        <color theme="1"/>
        <rFont val="Calibri"/>
        <family val="2"/>
        <scheme val="minor"/>
      </rPr>
      <t>2-</t>
    </r>
    <r>
      <rPr>
        <sz val="11"/>
        <color theme="1"/>
        <rFont val="Calibri"/>
        <family val="2"/>
        <scheme val="minor"/>
      </rPr>
      <t>Äquivalent nach Verkehrsmittel in g/to.km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</si>
  <si>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-Äquivalent in kg pro Jahr</t>
    </r>
  </si>
  <si>
    <t>Spanien</t>
  </si>
  <si>
    <t>LKW</t>
  </si>
  <si>
    <t>Südamerika</t>
  </si>
  <si>
    <t>Schiff</t>
  </si>
  <si>
    <t>Flugzeug</t>
  </si>
  <si>
    <t>CO2-Emission durch Stickstoff-Düngung</t>
  </si>
  <si>
    <t>1. Energieintensive Produktion</t>
  </si>
  <si>
    <t>Produktion von Stickstoff für Düngemittel, weltweit:</t>
  </si>
  <si>
    <t>Tonnen pro Jahr</t>
  </si>
  <si>
    <t>Spezifische CO2-Emission bei der Produktion</t>
  </si>
  <si>
    <t>Tonnen pro Tonne Stickstoff</t>
  </si>
  <si>
    <t>CO2-Emission für Stickstoff-Produktion als Düngemittel, weltweit:</t>
  </si>
  <si>
    <t>Tonnen CO2</t>
  </si>
  <si>
    <t>2. Lachgasemission Landwirtschaft</t>
  </si>
  <si>
    <t>Anteil Lachgasemission pro Tonne Stickstoff, ca.</t>
  </si>
  <si>
    <t>Lachgasemission durch Stickstoffdüngung, weltweit</t>
  </si>
  <si>
    <t>Treibhauswirkung Lachgas</t>
  </si>
  <si>
    <t>Tonnen CO2 pro Tonne N2O</t>
  </si>
  <si>
    <t>CO2-Äquivalent Lachgasemission, weltweit</t>
  </si>
  <si>
    <t>Gesamte Treibhauswirkung durch Stickstoffdüngung</t>
  </si>
  <si>
    <t>Tonnen CO2-äq pro Jahr</t>
  </si>
  <si>
    <t xml:space="preserve">Weltbevölkerung </t>
  </si>
  <si>
    <t>Menschen</t>
  </si>
  <si>
    <t>Personenspezifische Treibhauswirkung durch Stickstoffdüngung</t>
  </si>
  <si>
    <t>detto, westlicher Ernährungsstil</t>
  </si>
  <si>
    <t>Quellen: siehe Buch, Anhang, Datenquellen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</si>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</sst>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0" fontId="0" fillId="0" borderId="2" xfId="0" applyBorder="1"/>
    <xf numFmtId="0" fontId="0" fillId="0" borderId="6" xfId="0" applyBorder="1"/>
    <xf numFmtId="164" fontId="0" fillId="0" borderId="2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4" xfId="0" applyFont="1" applyBorder="1"/>
    <xf numFmtId="164" fontId="1" fillId="0" borderId="5" xfId="0" applyNumberFormat="1" applyFont="1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/>
    <xf numFmtId="1" fontId="0" fillId="0" borderId="2" xfId="0" applyNumberFormat="1" applyBorder="1"/>
    <xf numFmtId="0" fontId="1" fillId="0" borderId="0" xfId="0" applyFont="1" applyAlignment="1"/>
    <xf numFmtId="3" fontId="0" fillId="0" borderId="0" xfId="0" applyNumberFormat="1" applyAlignment="1"/>
    <xf numFmtId="165" fontId="0" fillId="0" borderId="0" xfId="1" applyNumberFormat="1" applyFont="1" applyAlignment="1"/>
    <xf numFmtId="10" fontId="0" fillId="0" borderId="0" xfId="1" applyNumberFormat="1" applyFont="1" applyAlignment="1"/>
    <xf numFmtId="2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2" zoomScaleNormal="100" workbookViewId="0">
      <selection activeCell="F64" sqref="F64"/>
    </sheetView>
  </sheetViews>
  <sheetFormatPr baseColWidth="10" defaultRowHeight="15" x14ac:dyDescent="0.25"/>
  <cols>
    <col min="1" max="1" width="28.85546875" style="8" customWidth="1"/>
    <col min="2" max="2" width="11.140625" customWidth="1"/>
    <col min="3" max="3" width="14.42578125" customWidth="1"/>
    <col min="4" max="4" width="19.42578125" customWidth="1"/>
    <col min="6" max="6" width="57.42578125" customWidth="1"/>
  </cols>
  <sheetData>
    <row r="1" spans="1:4" x14ac:dyDescent="0.25">
      <c r="C1" s="1"/>
    </row>
    <row r="3" spans="1:4" ht="33" x14ac:dyDescent="0.25">
      <c r="A3" s="9" t="s">
        <v>58</v>
      </c>
      <c r="B3" s="9" t="s">
        <v>59</v>
      </c>
      <c r="C3" s="9" t="s">
        <v>72</v>
      </c>
      <c r="D3" s="9" t="s">
        <v>73</v>
      </c>
    </row>
    <row r="4" spans="1:4" x14ac:dyDescent="0.25">
      <c r="A4" s="12" t="s">
        <v>0</v>
      </c>
      <c r="B4" s="5">
        <v>2.1</v>
      </c>
      <c r="C4" s="5">
        <v>3600</v>
      </c>
      <c r="D4" s="7">
        <f>C4*B4/1000*12</f>
        <v>90.72</v>
      </c>
    </row>
    <row r="5" spans="1:4" x14ac:dyDescent="0.25">
      <c r="A5" s="9" t="s">
        <v>1</v>
      </c>
      <c r="B5" s="2">
        <v>0.7</v>
      </c>
      <c r="C5" s="2">
        <v>12300</v>
      </c>
      <c r="D5" s="7">
        <f t="shared" ref="D5:D12" si="0">C5*B5/1000*12</f>
        <v>103.32</v>
      </c>
    </row>
    <row r="6" spans="1:4" x14ac:dyDescent="0.25">
      <c r="A6" s="9" t="s">
        <v>2</v>
      </c>
      <c r="B6" s="3">
        <v>0.7</v>
      </c>
      <c r="C6" s="3">
        <v>3500</v>
      </c>
      <c r="D6" s="7">
        <f t="shared" si="0"/>
        <v>29.400000000000002</v>
      </c>
    </row>
    <row r="7" spans="1:4" x14ac:dyDescent="0.25">
      <c r="A7" s="9" t="s">
        <v>3</v>
      </c>
      <c r="B7" s="2">
        <v>0.05</v>
      </c>
      <c r="C7" s="2">
        <v>7700</v>
      </c>
      <c r="D7" s="7">
        <f t="shared" si="0"/>
        <v>4.62</v>
      </c>
    </row>
    <row r="8" spans="1:4" x14ac:dyDescent="0.25">
      <c r="A8" s="9" t="s">
        <v>4</v>
      </c>
      <c r="B8" s="4">
        <v>1.4</v>
      </c>
      <c r="C8" s="2">
        <v>4200</v>
      </c>
      <c r="D8" s="7">
        <f t="shared" si="0"/>
        <v>70.56</v>
      </c>
    </row>
    <row r="9" spans="1:4" x14ac:dyDescent="0.25">
      <c r="A9" s="9" t="s">
        <v>5</v>
      </c>
      <c r="B9" s="2">
        <v>0.1</v>
      </c>
      <c r="C9" s="2">
        <v>10500</v>
      </c>
      <c r="D9" s="7">
        <f t="shared" si="0"/>
        <v>12.600000000000001</v>
      </c>
    </row>
    <row r="10" spans="1:4" x14ac:dyDescent="0.25">
      <c r="A10" s="9" t="s">
        <v>6</v>
      </c>
      <c r="B10" s="2">
        <v>1</v>
      </c>
      <c r="C10" s="3">
        <v>4800</v>
      </c>
      <c r="D10" s="7">
        <f t="shared" si="0"/>
        <v>57.599999999999994</v>
      </c>
    </row>
    <row r="11" spans="1:4" x14ac:dyDescent="0.25">
      <c r="A11" s="9" t="s">
        <v>67</v>
      </c>
      <c r="B11" s="2">
        <v>0.2</v>
      </c>
      <c r="C11" s="3">
        <v>15000</v>
      </c>
      <c r="D11" s="7">
        <f t="shared" si="0"/>
        <v>36</v>
      </c>
    </row>
    <row r="12" spans="1:4" x14ac:dyDescent="0.25">
      <c r="A12" s="13" t="s">
        <v>7</v>
      </c>
      <c r="B12" s="6">
        <v>0.6</v>
      </c>
      <c r="C12" s="6">
        <v>6300</v>
      </c>
      <c r="D12" s="7">
        <f t="shared" si="0"/>
        <v>45.36</v>
      </c>
    </row>
    <row r="13" spans="1:4" x14ac:dyDescent="0.25">
      <c r="A13" s="14" t="s">
        <v>60</v>
      </c>
      <c r="B13" s="10"/>
      <c r="C13" s="10"/>
      <c r="D13" s="11">
        <f>SUM(D4:D12)</f>
        <v>450.18000000000006</v>
      </c>
    </row>
    <row r="14" spans="1:4" x14ac:dyDescent="0.25">
      <c r="A14" s="12" t="s">
        <v>8</v>
      </c>
      <c r="B14" s="5">
        <v>1</v>
      </c>
      <c r="C14" s="5">
        <v>5800</v>
      </c>
      <c r="D14" s="7">
        <f t="shared" ref="D14:D26" si="1">C14*B14/1000*12</f>
        <v>69.599999999999994</v>
      </c>
    </row>
    <row r="15" spans="1:4" x14ac:dyDescent="0.25">
      <c r="A15" s="9" t="s">
        <v>9</v>
      </c>
      <c r="B15" s="2">
        <v>0.1</v>
      </c>
      <c r="C15" s="2">
        <v>4300</v>
      </c>
      <c r="D15" s="7">
        <f t="shared" si="1"/>
        <v>5.16</v>
      </c>
    </row>
    <row r="16" spans="1:4" x14ac:dyDescent="0.25">
      <c r="A16" s="9" t="s">
        <v>10</v>
      </c>
      <c r="B16" s="2">
        <v>0.2</v>
      </c>
      <c r="C16" s="2">
        <v>6500</v>
      </c>
      <c r="D16" s="7">
        <f t="shared" si="1"/>
        <v>15.600000000000001</v>
      </c>
    </row>
    <row r="17" spans="1:4" x14ac:dyDescent="0.25">
      <c r="A17" s="9" t="s">
        <v>11</v>
      </c>
      <c r="B17" s="2">
        <v>0.5</v>
      </c>
      <c r="C17" s="2">
        <v>5700</v>
      </c>
      <c r="D17" s="7">
        <f t="shared" si="1"/>
        <v>34.200000000000003</v>
      </c>
    </row>
    <row r="18" spans="1:4" x14ac:dyDescent="0.25">
      <c r="A18" s="9" t="s">
        <v>12</v>
      </c>
      <c r="B18" s="2">
        <v>0.2</v>
      </c>
      <c r="C18" s="3">
        <v>8000</v>
      </c>
      <c r="D18" s="7">
        <f t="shared" si="1"/>
        <v>19.200000000000003</v>
      </c>
    </row>
    <row r="19" spans="1:4" x14ac:dyDescent="0.25">
      <c r="A19" s="9" t="s">
        <v>13</v>
      </c>
      <c r="B19" s="2">
        <v>0.5</v>
      </c>
      <c r="C19" s="2">
        <v>9200</v>
      </c>
      <c r="D19" s="7">
        <f t="shared" si="1"/>
        <v>55.199999999999996</v>
      </c>
    </row>
    <row r="20" spans="1:4" x14ac:dyDescent="0.25">
      <c r="A20" s="9" t="s">
        <v>14</v>
      </c>
      <c r="B20" s="2">
        <v>0.4</v>
      </c>
      <c r="C20" s="2">
        <v>4300</v>
      </c>
      <c r="D20" s="7">
        <f t="shared" si="1"/>
        <v>20.64</v>
      </c>
    </row>
    <row r="21" spans="1:4" x14ac:dyDescent="0.25">
      <c r="A21" s="9" t="s">
        <v>15</v>
      </c>
      <c r="B21" s="2">
        <v>0.2</v>
      </c>
      <c r="C21" s="2">
        <v>3100</v>
      </c>
      <c r="D21" s="7">
        <f t="shared" si="1"/>
        <v>7.4399999999999995</v>
      </c>
    </row>
    <row r="22" spans="1:4" x14ac:dyDescent="0.25">
      <c r="A22" s="9" t="s">
        <v>16</v>
      </c>
      <c r="B22" s="2">
        <v>0.1</v>
      </c>
      <c r="C22" s="2">
        <v>4200</v>
      </c>
      <c r="D22" s="7">
        <f t="shared" si="1"/>
        <v>5.04</v>
      </c>
    </row>
    <row r="23" spans="1:4" x14ac:dyDescent="0.25">
      <c r="A23" s="9" t="s">
        <v>17</v>
      </c>
      <c r="B23" s="2">
        <v>6</v>
      </c>
      <c r="C23" s="2">
        <v>1400</v>
      </c>
      <c r="D23" s="7">
        <f t="shared" si="1"/>
        <v>100.80000000000001</v>
      </c>
    </row>
    <row r="24" spans="1:4" x14ac:dyDescent="0.25">
      <c r="A24" s="9" t="s">
        <v>18</v>
      </c>
      <c r="B24" s="2">
        <v>3</v>
      </c>
      <c r="C24" s="2">
        <v>2400</v>
      </c>
      <c r="D24" s="7">
        <f t="shared" si="1"/>
        <v>86.4</v>
      </c>
    </row>
    <row r="25" spans="1:4" x14ac:dyDescent="0.25">
      <c r="A25" s="9" t="s">
        <v>19</v>
      </c>
      <c r="B25" s="2">
        <v>1</v>
      </c>
      <c r="C25" s="2">
        <v>3400</v>
      </c>
      <c r="D25" s="7">
        <f t="shared" si="1"/>
        <v>40.799999999999997</v>
      </c>
    </row>
    <row r="26" spans="1:4" x14ac:dyDescent="0.25">
      <c r="A26" s="13" t="s">
        <v>20</v>
      </c>
      <c r="B26" s="6">
        <v>1.2</v>
      </c>
      <c r="C26" s="6">
        <v>2000</v>
      </c>
      <c r="D26" s="7">
        <f t="shared" si="1"/>
        <v>28.799999999999997</v>
      </c>
    </row>
    <row r="27" spans="1:4" x14ac:dyDescent="0.25">
      <c r="A27" s="14" t="s">
        <v>61</v>
      </c>
      <c r="B27" s="10"/>
      <c r="C27" s="10"/>
      <c r="D27" s="11">
        <f>SUM(D14:D26)</f>
        <v>488.88</v>
      </c>
    </row>
    <row r="28" spans="1:4" x14ac:dyDescent="0.25">
      <c r="A28" s="12" t="s">
        <v>21</v>
      </c>
      <c r="B28" s="5">
        <v>0.2</v>
      </c>
      <c r="C28" s="5">
        <v>1100</v>
      </c>
      <c r="D28" s="7">
        <f t="shared" ref="D28:D31" si="2">C28*B28/1000*12</f>
        <v>2.64</v>
      </c>
    </row>
    <row r="29" spans="1:4" x14ac:dyDescent="0.25">
      <c r="A29" s="9" t="s">
        <v>22</v>
      </c>
      <c r="B29" s="2">
        <v>0.1</v>
      </c>
      <c r="C29" s="2">
        <v>3100</v>
      </c>
      <c r="D29" s="7">
        <f t="shared" si="2"/>
        <v>3.7199999999999998</v>
      </c>
    </row>
    <row r="30" spans="1:4" x14ac:dyDescent="0.25">
      <c r="A30" s="13" t="s">
        <v>24</v>
      </c>
      <c r="B30" s="6">
        <v>0.5</v>
      </c>
      <c r="C30" s="6">
        <v>2700</v>
      </c>
      <c r="D30" s="7">
        <f>C30*B30/1000*12</f>
        <v>16.200000000000003</v>
      </c>
    </row>
    <row r="31" spans="1:4" x14ac:dyDescent="0.25">
      <c r="A31" s="9" t="s">
        <v>23</v>
      </c>
      <c r="B31" s="2">
        <v>0.5</v>
      </c>
      <c r="C31" s="2">
        <v>3000</v>
      </c>
      <c r="D31" s="7">
        <f t="shared" si="2"/>
        <v>18</v>
      </c>
    </row>
    <row r="32" spans="1:4" x14ac:dyDescent="0.25">
      <c r="A32" s="14" t="s">
        <v>62</v>
      </c>
      <c r="B32" s="10"/>
      <c r="C32" s="10"/>
      <c r="D32" s="11">
        <f>SUM(D28:D31)</f>
        <v>40.56</v>
      </c>
    </row>
    <row r="33" spans="1:4" x14ac:dyDescent="0.25">
      <c r="A33" s="12" t="s">
        <v>25</v>
      </c>
      <c r="B33" s="5">
        <v>5</v>
      </c>
      <c r="C33" s="5">
        <v>600</v>
      </c>
      <c r="D33" s="7">
        <f t="shared" ref="D33:D38" si="3">C33*B33/1000*12</f>
        <v>36</v>
      </c>
    </row>
    <row r="34" spans="1:4" x14ac:dyDescent="0.25">
      <c r="A34" s="9" t="s">
        <v>28</v>
      </c>
      <c r="B34" s="2">
        <v>1</v>
      </c>
      <c r="C34" s="2">
        <v>500</v>
      </c>
      <c r="D34" s="7">
        <f>C34*B34/1000*12</f>
        <v>6</v>
      </c>
    </row>
    <row r="35" spans="1:4" x14ac:dyDescent="0.25">
      <c r="A35" s="9" t="s">
        <v>26</v>
      </c>
      <c r="B35" s="2">
        <v>1</v>
      </c>
      <c r="C35" s="2">
        <v>300</v>
      </c>
      <c r="D35" s="7">
        <f t="shared" si="3"/>
        <v>3.5999999999999996</v>
      </c>
    </row>
    <row r="36" spans="1:4" x14ac:dyDescent="0.25">
      <c r="A36" s="9" t="s">
        <v>27</v>
      </c>
      <c r="B36" s="2">
        <v>0.7</v>
      </c>
      <c r="C36" s="2">
        <v>3100</v>
      </c>
      <c r="D36" s="7">
        <f>C36*B36/1000*12</f>
        <v>26.04</v>
      </c>
    </row>
    <row r="37" spans="1:4" x14ac:dyDescent="0.25">
      <c r="A37" s="9" t="s">
        <v>68</v>
      </c>
      <c r="B37" s="2">
        <v>0.5</v>
      </c>
      <c r="C37" s="2">
        <v>500</v>
      </c>
      <c r="D37" s="7">
        <f t="shared" si="3"/>
        <v>3</v>
      </c>
    </row>
    <row r="38" spans="1:4" x14ac:dyDescent="0.25">
      <c r="A38" s="13" t="s">
        <v>29</v>
      </c>
      <c r="B38" s="6">
        <v>0.01</v>
      </c>
      <c r="C38" s="6">
        <v>1700</v>
      </c>
      <c r="D38" s="7">
        <f t="shared" si="3"/>
        <v>0.20400000000000001</v>
      </c>
    </row>
    <row r="39" spans="1:4" x14ac:dyDescent="0.25">
      <c r="A39" s="14" t="s">
        <v>63</v>
      </c>
      <c r="B39" s="10"/>
      <c r="C39" s="10"/>
      <c r="D39" s="11">
        <f>SUM(D33:D38)</f>
        <v>74.843999999999994</v>
      </c>
    </row>
    <row r="40" spans="1:4" x14ac:dyDescent="0.25">
      <c r="A40" s="12" t="s">
        <v>30</v>
      </c>
      <c r="B40" s="5">
        <v>0.1</v>
      </c>
      <c r="C40" s="5">
        <v>500</v>
      </c>
      <c r="D40" s="7">
        <f t="shared" ref="D40:D61" si="4">C40*B40/1000*12</f>
        <v>0.60000000000000009</v>
      </c>
    </row>
    <row r="41" spans="1:4" ht="45" x14ac:dyDescent="0.25">
      <c r="A41" s="9" t="s">
        <v>31</v>
      </c>
      <c r="B41" s="2">
        <v>2</v>
      </c>
      <c r="C41" s="2">
        <v>300</v>
      </c>
      <c r="D41" s="7">
        <f t="shared" si="4"/>
        <v>7.1999999999999993</v>
      </c>
    </row>
    <row r="42" spans="1:4" x14ac:dyDescent="0.25">
      <c r="A42" s="9" t="s">
        <v>32</v>
      </c>
      <c r="B42" s="2">
        <v>2.2000000000000002</v>
      </c>
      <c r="C42" s="2">
        <v>800</v>
      </c>
      <c r="D42" s="7">
        <f t="shared" si="4"/>
        <v>21.120000000000005</v>
      </c>
    </row>
    <row r="43" spans="1:4" x14ac:dyDescent="0.25">
      <c r="A43" s="9" t="s">
        <v>33</v>
      </c>
      <c r="B43" s="2">
        <v>0.1</v>
      </c>
      <c r="C43" s="2">
        <v>900</v>
      </c>
      <c r="D43" s="7">
        <f t="shared" si="4"/>
        <v>1.08</v>
      </c>
    </row>
    <row r="44" spans="1:4" x14ac:dyDescent="0.25">
      <c r="A44" s="9" t="s">
        <v>34</v>
      </c>
      <c r="B44" s="2">
        <v>0.5</v>
      </c>
      <c r="C44" s="2">
        <v>200</v>
      </c>
      <c r="D44" s="7">
        <f t="shared" si="4"/>
        <v>1.2000000000000002</v>
      </c>
    </row>
    <row r="45" spans="1:4" ht="45" x14ac:dyDescent="0.25">
      <c r="A45" s="9" t="s">
        <v>69</v>
      </c>
      <c r="B45" s="2">
        <v>5</v>
      </c>
      <c r="C45" s="2">
        <v>400</v>
      </c>
      <c r="D45" s="7">
        <f t="shared" si="4"/>
        <v>24</v>
      </c>
    </row>
    <row r="46" spans="1:4" x14ac:dyDescent="0.25">
      <c r="A46" s="9" t="s">
        <v>35</v>
      </c>
      <c r="B46" s="2">
        <v>0.6</v>
      </c>
      <c r="C46" s="2">
        <v>600</v>
      </c>
      <c r="D46" s="7">
        <f t="shared" si="4"/>
        <v>4.32</v>
      </c>
    </row>
    <row r="47" spans="1:4" x14ac:dyDescent="0.25">
      <c r="A47" s="9" t="s">
        <v>36</v>
      </c>
      <c r="B47" s="2">
        <v>0.1</v>
      </c>
      <c r="C47" s="2">
        <v>1500</v>
      </c>
      <c r="D47" s="7">
        <f t="shared" si="4"/>
        <v>1.7999999999999998</v>
      </c>
    </row>
    <row r="48" spans="1:4" x14ac:dyDescent="0.25">
      <c r="A48" s="9" t="s">
        <v>37</v>
      </c>
      <c r="B48" s="2">
        <v>0.1</v>
      </c>
      <c r="C48" s="2">
        <v>300</v>
      </c>
      <c r="D48" s="7">
        <f t="shared" si="4"/>
        <v>0.36</v>
      </c>
    </row>
    <row r="49" spans="1:4" x14ac:dyDescent="0.25">
      <c r="A49" s="9" t="s">
        <v>38</v>
      </c>
      <c r="B49" s="2">
        <v>0.3</v>
      </c>
      <c r="C49" s="2">
        <v>600</v>
      </c>
      <c r="D49" s="7">
        <f t="shared" si="4"/>
        <v>2.16</v>
      </c>
    </row>
    <row r="50" spans="1:4" x14ac:dyDescent="0.25">
      <c r="A50" s="9" t="s">
        <v>39</v>
      </c>
      <c r="B50" s="2">
        <v>0.2</v>
      </c>
      <c r="C50" s="2">
        <v>1300</v>
      </c>
      <c r="D50" s="7">
        <f t="shared" si="4"/>
        <v>3.12</v>
      </c>
    </row>
    <row r="51" spans="1:4" x14ac:dyDescent="0.25">
      <c r="A51" s="9" t="s">
        <v>40</v>
      </c>
      <c r="B51" s="2">
        <v>1</v>
      </c>
      <c r="C51" s="2">
        <v>250</v>
      </c>
      <c r="D51" s="7">
        <f t="shared" si="4"/>
        <v>3</v>
      </c>
    </row>
    <row r="52" spans="1:4" x14ac:dyDescent="0.25">
      <c r="A52" s="9" t="s">
        <v>41</v>
      </c>
      <c r="B52" s="2">
        <v>0.2</v>
      </c>
      <c r="C52" s="2">
        <v>1200</v>
      </c>
      <c r="D52" s="7">
        <f t="shared" si="4"/>
        <v>2.88</v>
      </c>
    </row>
    <row r="53" spans="1:4" x14ac:dyDescent="0.25">
      <c r="A53" s="9" t="s">
        <v>42</v>
      </c>
      <c r="B53" s="2">
        <v>0.5</v>
      </c>
      <c r="C53" s="2">
        <v>500</v>
      </c>
      <c r="D53" s="7">
        <f t="shared" si="4"/>
        <v>3</v>
      </c>
    </row>
    <row r="54" spans="1:4" x14ac:dyDescent="0.25">
      <c r="A54" s="9" t="s">
        <v>43</v>
      </c>
      <c r="B54" s="2">
        <v>0.5</v>
      </c>
      <c r="C54" s="2">
        <v>700</v>
      </c>
      <c r="D54" s="7">
        <f t="shared" si="4"/>
        <v>4.1999999999999993</v>
      </c>
    </row>
    <row r="55" spans="1:4" x14ac:dyDescent="0.25">
      <c r="A55" s="9" t="s">
        <v>44</v>
      </c>
      <c r="B55" s="2">
        <v>2.5</v>
      </c>
      <c r="C55" s="2">
        <v>300</v>
      </c>
      <c r="D55" s="7">
        <f t="shared" si="4"/>
        <v>9</v>
      </c>
    </row>
    <row r="56" spans="1:4" x14ac:dyDescent="0.25">
      <c r="A56" s="9" t="s">
        <v>45</v>
      </c>
      <c r="B56" s="2">
        <v>0.5</v>
      </c>
      <c r="C56" s="2">
        <v>600</v>
      </c>
      <c r="D56" s="7">
        <f t="shared" si="4"/>
        <v>3.5999999999999996</v>
      </c>
    </row>
    <row r="57" spans="1:4" x14ac:dyDescent="0.25">
      <c r="A57" s="9" t="s">
        <v>46</v>
      </c>
      <c r="B57" s="2">
        <v>0.1</v>
      </c>
      <c r="C57" s="2">
        <v>900</v>
      </c>
      <c r="D57" s="7">
        <f t="shared" si="4"/>
        <v>1.08</v>
      </c>
    </row>
    <row r="58" spans="1:4" x14ac:dyDescent="0.25">
      <c r="A58" s="9" t="s">
        <v>47</v>
      </c>
      <c r="B58" s="2">
        <v>0.1</v>
      </c>
      <c r="C58" s="2">
        <v>700</v>
      </c>
      <c r="D58" s="7">
        <f t="shared" si="4"/>
        <v>0.84000000000000008</v>
      </c>
    </row>
    <row r="59" spans="1:4" x14ac:dyDescent="0.25">
      <c r="A59" s="9" t="s">
        <v>48</v>
      </c>
      <c r="B59" s="2">
        <v>0.5</v>
      </c>
      <c r="C59" s="2">
        <v>300</v>
      </c>
      <c r="D59" s="7">
        <f t="shared" si="4"/>
        <v>1.7999999999999998</v>
      </c>
    </row>
    <row r="60" spans="1:4" x14ac:dyDescent="0.25">
      <c r="A60" s="9" t="s">
        <v>70</v>
      </c>
      <c r="B60" s="2">
        <v>3</v>
      </c>
      <c r="C60" s="3">
        <v>400</v>
      </c>
      <c r="D60" s="7">
        <f t="shared" si="4"/>
        <v>14.399999999999999</v>
      </c>
    </row>
    <row r="61" spans="1:4" x14ac:dyDescent="0.25">
      <c r="A61" s="9" t="s">
        <v>49</v>
      </c>
      <c r="B61" s="2">
        <v>1.5</v>
      </c>
      <c r="C61" s="3">
        <v>500</v>
      </c>
      <c r="D61" s="7">
        <f t="shared" si="4"/>
        <v>9</v>
      </c>
    </row>
    <row r="62" spans="1:4" x14ac:dyDescent="0.25">
      <c r="A62" s="14" t="s">
        <v>64</v>
      </c>
      <c r="B62" s="10"/>
      <c r="C62" s="10"/>
      <c r="D62" s="11">
        <f>SUM(D40:D61)</f>
        <v>119.75999999999999</v>
      </c>
    </row>
    <row r="63" spans="1:4" x14ac:dyDescent="0.25">
      <c r="A63" s="12" t="s">
        <v>50</v>
      </c>
      <c r="B63" s="5">
        <v>0.5</v>
      </c>
      <c r="C63" s="5">
        <v>1000</v>
      </c>
      <c r="D63" s="7">
        <f t="shared" ref="D63:D65" si="5">C63*B63/1000*12</f>
        <v>6</v>
      </c>
    </row>
    <row r="64" spans="1:4" x14ac:dyDescent="0.25">
      <c r="A64" s="9" t="s">
        <v>51</v>
      </c>
      <c r="B64" s="2">
        <v>3</v>
      </c>
      <c r="C64" s="2">
        <v>600</v>
      </c>
      <c r="D64" s="7">
        <f t="shared" si="5"/>
        <v>21.6</v>
      </c>
    </row>
    <row r="65" spans="1:6" x14ac:dyDescent="0.25">
      <c r="A65" s="13" t="s">
        <v>52</v>
      </c>
      <c r="B65" s="6">
        <v>10</v>
      </c>
      <c r="C65" s="6">
        <v>1200</v>
      </c>
      <c r="D65" s="7">
        <f t="shared" si="5"/>
        <v>144</v>
      </c>
    </row>
    <row r="66" spans="1:6" x14ac:dyDescent="0.25">
      <c r="A66" s="14" t="s">
        <v>65</v>
      </c>
      <c r="B66" s="10"/>
      <c r="C66" s="10"/>
      <c r="D66" s="11">
        <f>SUM(D63:D65)</f>
        <v>171.6</v>
      </c>
    </row>
    <row r="67" spans="1:6" x14ac:dyDescent="0.25">
      <c r="A67" s="12" t="s">
        <v>53</v>
      </c>
      <c r="B67" s="5">
        <v>2.2000000000000002</v>
      </c>
      <c r="C67" s="5">
        <v>1700</v>
      </c>
      <c r="D67" s="7">
        <f t="shared" ref="D67:D71" si="6">C67*B67/1000*12</f>
        <v>44.88000000000001</v>
      </c>
    </row>
    <row r="68" spans="1:6" x14ac:dyDescent="0.25">
      <c r="A68" s="9" t="s">
        <v>54</v>
      </c>
      <c r="B68" s="2">
        <v>10</v>
      </c>
      <c r="C68" s="2">
        <v>300</v>
      </c>
      <c r="D68" s="7">
        <f t="shared" si="6"/>
        <v>36</v>
      </c>
    </row>
    <row r="69" spans="1:6" x14ac:dyDescent="0.25">
      <c r="A69" s="9" t="s">
        <v>55</v>
      </c>
      <c r="B69" s="2">
        <v>1</v>
      </c>
      <c r="C69" s="2">
        <v>1000</v>
      </c>
      <c r="D69" s="7">
        <f t="shared" si="6"/>
        <v>12</v>
      </c>
    </row>
    <row r="70" spans="1:6" x14ac:dyDescent="0.25">
      <c r="A70" s="9" t="s">
        <v>56</v>
      </c>
      <c r="B70" s="2">
        <v>15</v>
      </c>
      <c r="C70" s="2">
        <v>750</v>
      </c>
      <c r="D70" s="7">
        <f t="shared" si="6"/>
        <v>135</v>
      </c>
    </row>
    <row r="71" spans="1:6" x14ac:dyDescent="0.25">
      <c r="A71" s="9" t="s">
        <v>57</v>
      </c>
      <c r="B71" s="2">
        <v>15</v>
      </c>
      <c r="C71" s="2">
        <v>1000</v>
      </c>
      <c r="D71" s="7">
        <f t="shared" si="6"/>
        <v>180</v>
      </c>
    </row>
    <row r="72" spans="1:6" x14ac:dyDescent="0.25">
      <c r="A72" s="14" t="s">
        <v>66</v>
      </c>
      <c r="B72" s="10"/>
      <c r="C72" s="10"/>
      <c r="D72" s="11">
        <f>SUM(D67:D71)</f>
        <v>407.88</v>
      </c>
    </row>
    <row r="73" spans="1:6" x14ac:dyDescent="0.25">
      <c r="A73" s="14" t="s">
        <v>107</v>
      </c>
      <c r="B73" s="10"/>
      <c r="C73" s="10"/>
      <c r="D73" s="11">
        <f>D13+D27+D32+D39+D62+D66+D72</f>
        <v>1753.7040000000002</v>
      </c>
    </row>
    <row r="75" spans="1:6" ht="30.75" customHeight="1" x14ac:dyDescent="0.25">
      <c r="A75" s="22" t="s">
        <v>74</v>
      </c>
      <c r="B75" s="22"/>
      <c r="C75" s="22"/>
      <c r="D75" s="22"/>
    </row>
    <row r="76" spans="1:6" ht="77.25" customHeight="1" x14ac:dyDescent="0.25">
      <c r="A76" s="22" t="s">
        <v>71</v>
      </c>
      <c r="B76" s="22"/>
      <c r="C76" s="22"/>
      <c r="D76" s="22"/>
      <c r="E76" s="8"/>
      <c r="F76" s="8"/>
    </row>
  </sheetData>
  <mergeCells count="2">
    <mergeCell ref="A75:D75"/>
    <mergeCell ref="A76:D7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6" sqref="B16"/>
    </sheetView>
  </sheetViews>
  <sheetFormatPr baseColWidth="10" defaultRowHeight="15" x14ac:dyDescent="0.25"/>
  <cols>
    <col min="1" max="1" width="13.7109375" style="8" customWidth="1"/>
    <col min="2" max="2" width="16.7109375" style="8" bestFit="1" customWidth="1"/>
    <col min="3" max="3" width="14.7109375" style="8" bestFit="1" customWidth="1"/>
    <col min="4" max="4" width="25.140625" customWidth="1"/>
    <col min="5" max="5" width="16.140625" customWidth="1"/>
    <col min="7" max="7" width="57.42578125" customWidth="1"/>
  </cols>
  <sheetData>
    <row r="1" spans="1:5" x14ac:dyDescent="0.25">
      <c r="A1" s="15" t="s">
        <v>75</v>
      </c>
      <c r="B1" s="15"/>
      <c r="C1" s="15"/>
    </row>
    <row r="3" spans="1:5" ht="33" x14ac:dyDescent="0.25">
      <c r="A3" s="9" t="s">
        <v>76</v>
      </c>
      <c r="B3" s="9" t="s">
        <v>77</v>
      </c>
      <c r="C3" s="9" t="s">
        <v>78</v>
      </c>
      <c r="D3" s="9" t="s">
        <v>79</v>
      </c>
      <c r="E3" s="9" t="s">
        <v>80</v>
      </c>
    </row>
    <row r="4" spans="1:5" x14ac:dyDescent="0.25">
      <c r="A4" s="12" t="s">
        <v>81</v>
      </c>
      <c r="B4" s="12">
        <v>800</v>
      </c>
      <c r="C4" s="12" t="s">
        <v>82</v>
      </c>
      <c r="D4" s="5">
        <v>95</v>
      </c>
      <c r="E4" s="16">
        <f>B4*D4/1000/1000*52</f>
        <v>3.952</v>
      </c>
    </row>
    <row r="5" spans="1:5" x14ac:dyDescent="0.25">
      <c r="A5" s="9" t="s">
        <v>83</v>
      </c>
      <c r="B5" s="9">
        <v>10000</v>
      </c>
      <c r="C5" s="9" t="s">
        <v>84</v>
      </c>
      <c r="D5" s="2">
        <v>33</v>
      </c>
      <c r="E5" s="16">
        <f>B5*D5/1000/1000*52</f>
        <v>17.16</v>
      </c>
    </row>
    <row r="6" spans="1:5" x14ac:dyDescent="0.25">
      <c r="A6" s="9" t="s">
        <v>83</v>
      </c>
      <c r="B6" s="9">
        <v>10000</v>
      </c>
      <c r="C6" s="9" t="s">
        <v>85</v>
      </c>
      <c r="D6" s="3">
        <v>1330</v>
      </c>
      <c r="E6" s="16">
        <f>B6*D6/1000/1000*52</f>
        <v>691.6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8" sqref="D8"/>
    </sheetView>
  </sheetViews>
  <sheetFormatPr baseColWidth="10" defaultRowHeight="15" x14ac:dyDescent="0.25"/>
  <cols>
    <col min="1" max="1" width="62.42578125" style="8" bestFit="1" customWidth="1"/>
    <col min="2" max="2" width="18.28515625" style="8" bestFit="1" customWidth="1"/>
    <col min="3" max="3" width="27.140625" style="8" bestFit="1" customWidth="1"/>
    <col min="4" max="4" width="25.140625" customWidth="1"/>
    <col min="5" max="5" width="16.140625" customWidth="1"/>
    <col min="7" max="7" width="57.42578125" customWidth="1"/>
  </cols>
  <sheetData>
    <row r="1" spans="1:3" x14ac:dyDescent="0.25">
      <c r="A1" s="15" t="s">
        <v>86</v>
      </c>
      <c r="B1" s="15"/>
      <c r="C1" s="15"/>
    </row>
    <row r="2" spans="1:3" x14ac:dyDescent="0.25">
      <c r="A2" s="15"/>
      <c r="B2" s="15"/>
      <c r="C2" s="15"/>
    </row>
    <row r="3" spans="1:3" x14ac:dyDescent="0.25">
      <c r="A3" s="17" t="s">
        <v>87</v>
      </c>
      <c r="B3" s="15"/>
      <c r="C3" s="15"/>
    </row>
    <row r="4" spans="1:3" x14ac:dyDescent="0.25">
      <c r="A4" s="15" t="s">
        <v>88</v>
      </c>
      <c r="B4" s="18">
        <v>100000000</v>
      </c>
      <c r="C4" s="15" t="s">
        <v>89</v>
      </c>
    </row>
    <row r="5" spans="1:3" x14ac:dyDescent="0.25">
      <c r="A5" s="15" t="s">
        <v>90</v>
      </c>
      <c r="B5" s="15">
        <v>10</v>
      </c>
      <c r="C5" s="15" t="s">
        <v>91</v>
      </c>
    </row>
    <row r="6" spans="1:3" x14ac:dyDescent="0.25">
      <c r="A6" s="15" t="s">
        <v>92</v>
      </c>
      <c r="B6" s="18">
        <f>B4*B5</f>
        <v>1000000000</v>
      </c>
      <c r="C6" s="15" t="s">
        <v>93</v>
      </c>
    </row>
    <row r="7" spans="1:3" x14ac:dyDescent="0.25">
      <c r="A7" s="15"/>
      <c r="B7" s="18"/>
      <c r="C7" s="15"/>
    </row>
    <row r="8" spans="1:3" x14ac:dyDescent="0.25">
      <c r="A8" s="17" t="s">
        <v>94</v>
      </c>
      <c r="B8" s="19"/>
      <c r="C8" s="15"/>
    </row>
    <row r="9" spans="1:3" x14ac:dyDescent="0.25">
      <c r="A9" s="15" t="s">
        <v>95</v>
      </c>
      <c r="B9" s="20">
        <v>3.5000000000000003E-2</v>
      </c>
      <c r="C9" s="15"/>
    </row>
    <row r="10" spans="1:3" x14ac:dyDescent="0.25">
      <c r="A10" s="15" t="s">
        <v>96</v>
      </c>
      <c r="B10" s="19">
        <f>B4*B9</f>
        <v>3500000.0000000005</v>
      </c>
      <c r="C10" s="15" t="s">
        <v>89</v>
      </c>
    </row>
    <row r="11" spans="1:3" x14ac:dyDescent="0.25">
      <c r="A11" s="15" t="s">
        <v>97</v>
      </c>
      <c r="B11" s="19">
        <v>298</v>
      </c>
      <c r="C11" s="15" t="s">
        <v>98</v>
      </c>
    </row>
    <row r="12" spans="1:3" x14ac:dyDescent="0.25">
      <c r="A12" s="15" t="s">
        <v>99</v>
      </c>
      <c r="B12" s="19">
        <f>B10*B11</f>
        <v>1043000000.0000001</v>
      </c>
      <c r="C12" s="15" t="s">
        <v>89</v>
      </c>
    </row>
    <row r="13" spans="1:3" x14ac:dyDescent="0.25">
      <c r="A13" s="15"/>
      <c r="B13" s="19"/>
      <c r="C13" s="15"/>
    </row>
    <row r="14" spans="1:3" x14ac:dyDescent="0.25">
      <c r="A14" s="15" t="s">
        <v>100</v>
      </c>
      <c r="B14" s="19">
        <f>B6+B12</f>
        <v>2043000000</v>
      </c>
      <c r="C14" s="15" t="s">
        <v>101</v>
      </c>
    </row>
    <row r="15" spans="1:3" x14ac:dyDescent="0.25">
      <c r="A15" s="15"/>
      <c r="B15" s="19"/>
      <c r="C15" s="15"/>
    </row>
    <row r="16" spans="1:3" x14ac:dyDescent="0.25">
      <c r="A16" s="8" t="s">
        <v>102</v>
      </c>
      <c r="B16" s="19">
        <v>7500000000</v>
      </c>
      <c r="C16" s="8" t="s">
        <v>103</v>
      </c>
    </row>
    <row r="17" spans="1:3" x14ac:dyDescent="0.25">
      <c r="A17" s="8" t="s">
        <v>104</v>
      </c>
      <c r="B17" s="21">
        <f>B14/B16</f>
        <v>0.27239999999999998</v>
      </c>
      <c r="C17" s="15" t="s">
        <v>101</v>
      </c>
    </row>
    <row r="18" spans="1:3" x14ac:dyDescent="0.25">
      <c r="A18" s="8" t="s">
        <v>105</v>
      </c>
      <c r="B18" s="21">
        <v>0.4</v>
      </c>
      <c r="C18" s="15" t="s">
        <v>101</v>
      </c>
    </row>
    <row r="20" spans="1:3" x14ac:dyDescent="0.25">
      <c r="A20" s="8" t="s">
        <v>106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Ernährung</vt:lpstr>
      <vt:lpstr>Transporte</vt:lpstr>
      <vt:lpstr>Stickstoff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2018-02-20T14:34:36Z</dcterms:created>
  <dcterms:modified xsi:type="dcterms:W3CDTF">2018-04-04T13:18:35Z</dcterms:modified>
</cp:coreProperties>
</file>