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Fitness-Center" sheetId="1" r:id="rId1"/>
    <sheet name="Schifahren" sheetId="4" r:id="rId2"/>
    <sheet name="Fußball" sheetId="5" r:id="rId3"/>
    <sheet name="Schwimmen" sheetId="6" r:id="rId4"/>
    <sheet name="Motorradfahren" sheetId="7" r:id="rId5"/>
    <sheet name="Gastronomie" sheetId="8" r:id="rId6"/>
    <sheet name="Internetnutzung" sheetId="9" r:id="rId7"/>
  </sheets>
  <calcPr calcId="145621"/>
</workbook>
</file>

<file path=xl/calcChain.xml><?xml version="1.0" encoding="utf-8"?>
<calcChain xmlns="http://schemas.openxmlformats.org/spreadsheetml/2006/main">
  <c r="B5" i="9" l="1"/>
  <c r="B7" i="9" s="1"/>
  <c r="B9" i="9" s="1"/>
  <c r="B11" i="9" s="1"/>
  <c r="B24" i="8"/>
  <c r="B26" i="8" s="1"/>
  <c r="B13" i="8"/>
  <c r="B16" i="8" s="1"/>
  <c r="B17" i="8" s="1"/>
  <c r="B19" i="8" s="1"/>
  <c r="B8" i="8"/>
  <c r="B7" i="8"/>
  <c r="B5" i="7"/>
  <c r="B8" i="7" s="1"/>
  <c r="B7" i="6"/>
  <c r="B9" i="6" s="1"/>
  <c r="B5" i="6"/>
  <c r="B13" i="5"/>
  <c r="B15" i="5" s="1"/>
  <c r="B7" i="5"/>
  <c r="B9" i="5" s="1"/>
  <c r="B5" i="5"/>
  <c r="B5" i="4"/>
  <c r="B7" i="4" s="1"/>
  <c r="B9" i="4" s="1"/>
  <c r="B30" i="8" l="1"/>
  <c r="B16" i="5"/>
  <c r="B18" i="5" s="1"/>
  <c r="B6" i="1"/>
  <c r="B7" i="1" s="1"/>
  <c r="B16" i="1"/>
  <c r="B18" i="1" s="1"/>
  <c r="B11" i="1"/>
  <c r="B12" i="1" s="1"/>
  <c r="B14" i="1" l="1"/>
  <c r="B19" i="1" s="1"/>
  <c r="B21" i="1" s="1"/>
  <c r="B22" i="1" s="1"/>
</calcChain>
</file>

<file path=xl/sharedStrings.xml><?xml version="1.0" encoding="utf-8"?>
<sst xmlns="http://schemas.openxmlformats.org/spreadsheetml/2006/main" count="168" uniqueCount="106">
  <si>
    <t>Quellen: siehe Buch, Anhang, Datenquellen</t>
  </si>
  <si>
    <t>Tonnen CO2</t>
  </si>
  <si>
    <t>kWh_PE</t>
  </si>
  <si>
    <t>g/kWh</t>
  </si>
  <si>
    <t>Einwohner Deutschland</t>
  </si>
  <si>
    <t>Schifahren, am Beispiel Lech am Arlberg</t>
  </si>
  <si>
    <t>Anzahl Gästenächtigungen pro Winter (Annahme: Anzahl Nicht-Schifahrer = Anzahl Tagesgäste)</t>
  </si>
  <si>
    <t>Anzahl Schitage</t>
  </si>
  <si>
    <t>Zuschlag für Errichtungs- und Instandhaltungsaufwand (Skilifte, Betriebsgebäude, Schneekanonen, Pistenraupen; Schätzung)</t>
  </si>
  <si>
    <t>kWh/h</t>
  </si>
  <si>
    <t>Öffnungszeit</t>
  </si>
  <si>
    <t>h/Woche</t>
  </si>
  <si>
    <t>Jahresbetriebsstunden</t>
  </si>
  <si>
    <t>h/a</t>
  </si>
  <si>
    <t>Energieverbrauch elektrisch</t>
  </si>
  <si>
    <t>kWh/a</t>
  </si>
  <si>
    <t>kWh/m²a</t>
  </si>
  <si>
    <t>Fitness-Center</t>
  </si>
  <si>
    <t>Anzahl Fitness-Studios in Deutschland</t>
  </si>
  <si>
    <t>Anteil der Einwohner, die in einem Studio gemeldet sind</t>
  </si>
  <si>
    <t>Einwohner, die in einem Studio gemeldet sind</t>
  </si>
  <si>
    <t>Personen pro Fitness-Studio</t>
  </si>
  <si>
    <t>Energieverbräuche:</t>
  </si>
  <si>
    <t>elektrische Geräte / Licht während der Betriebszeiten</t>
  </si>
  <si>
    <t>CO2-Emission durch Stromverbrauch, spezifisch (EU-28)</t>
  </si>
  <si>
    <t>CO2-Emission durch Stromverbrauch, gesamt</t>
  </si>
  <si>
    <t>kg CO2</t>
  </si>
  <si>
    <t>Primärenergiebedarf für Heizung, Lüftung, Klima</t>
  </si>
  <si>
    <t xml:space="preserve">Gesamter Verbrauch bei 1000 m² Größe </t>
  </si>
  <si>
    <t>CO2-Emission gesamt</t>
  </si>
  <si>
    <t>Zuschlag für Errichtungs- und Instandhaltungsaufwand (Gebäude, Schätzung)</t>
  </si>
  <si>
    <t>CO2-Emission Betrieb gesamt</t>
  </si>
  <si>
    <t>CO2-Emission je Mitglied</t>
  </si>
  <si>
    <t>Gesamte CO2-Emission der Skilifte Lech, Wintersaison (Betrieb der Skilifte, Beschneiung, Pistenraupen, Notstromaggregate; Beheizung der Betriebsgebäude)</t>
  </si>
  <si>
    <t xml:space="preserve"> -</t>
  </si>
  <si>
    <t>kg CO2 pro Person und Tag</t>
  </si>
  <si>
    <t>CO2-Emission durch laufenden Betrieb</t>
  </si>
  <si>
    <t>kg CO2 pro Person</t>
  </si>
  <si>
    <t>CO2-Emission durch Primärenergie, spezifisch (Mittel, Mix geschätzt)</t>
  </si>
  <si>
    <t>Energieversorgung des Clubheims:</t>
  </si>
  <si>
    <t>kWh/m²</t>
  </si>
  <si>
    <t>Primärenergie für Heizung und Lüftung, spezifisch</t>
  </si>
  <si>
    <t>Primärenergie gesamt (Annahme: 200 m²)</t>
  </si>
  <si>
    <t>kWh</t>
  </si>
  <si>
    <t>CO2-Emission durch Primärenergie, gesamt</t>
  </si>
  <si>
    <t>Aufteilung auf aktive Spieler</t>
  </si>
  <si>
    <t>Fußballspielen, im Ortsverein</t>
  </si>
  <si>
    <t>CO2-Emission durch Primärenergie</t>
  </si>
  <si>
    <t xml:space="preserve">Zusätzliche Duschen: </t>
  </si>
  <si>
    <t>Energieverbrauch je Dusche; elektrisch</t>
  </si>
  <si>
    <t>CO2-Emission durch Stromverbrauch, je Duschvorgang</t>
  </si>
  <si>
    <t>Annahme zusätzliche Duschvorgänge, pro Jahr</t>
  </si>
  <si>
    <t>CO2-Emission Duschen</t>
  </si>
  <si>
    <t>Zuschlag für Errichtungs- und Instandhaltungsaufwand (Clubheim, Fußballplatz, Kunstrasen, Ausrüstung; Schätzung)</t>
  </si>
  <si>
    <t>Primärenergieverbrauch pro Besucher</t>
  </si>
  <si>
    <t>Schwimmen im Hallenbad, einmal pro Woche</t>
  </si>
  <si>
    <t>Anzahl Besuche pro Jahr</t>
  </si>
  <si>
    <t>CO2-Emission durch Primärenergie, pro Besuch</t>
  </si>
  <si>
    <t>CO2-Emission durch Primärenergie, pro Person</t>
  </si>
  <si>
    <t>Zuschlag für Errichtungs- und Instandhaltungsaufwand (Gebäude; Schätzung)</t>
  </si>
  <si>
    <t>l/100 km</t>
  </si>
  <si>
    <t>kg/l</t>
  </si>
  <si>
    <t>kg/km</t>
  </si>
  <si>
    <t>km</t>
  </si>
  <si>
    <t>Motorradfahren - 2.500 Kilometer pro Jahr</t>
  </si>
  <si>
    <t>mittlerer Benzinverbrauch</t>
  </si>
  <si>
    <t>CO2-Emission, spezifisch</t>
  </si>
  <si>
    <t>CO2-Emission, je Kilometer</t>
  </si>
  <si>
    <t>vorgelagerte Emissionen Treibstoff</t>
  </si>
  <si>
    <t>Zurückgelegte Strecke</t>
  </si>
  <si>
    <t>(kein Zuschlag für Errichtungsaufwand Fahrzeug - im Kapitel Fahrzeugbesitz enthalten)</t>
  </si>
  <si>
    <t>Restaurant- und sonstige Gastronomiebesuche</t>
  </si>
  <si>
    <t>Ermittlung über BIP:</t>
  </si>
  <si>
    <t>Gesamtmarkt Gastronomie Deutschland</t>
  </si>
  <si>
    <t>€</t>
  </si>
  <si>
    <t>BIP Deutschland</t>
  </si>
  <si>
    <t>Anteil Gastronomie am BIP</t>
  </si>
  <si>
    <t>Unter der Annahme, dass die CO2-Intensität des Gastronomie-Umsatzes durchschnittlich ist, ergibt sich bei 12 Tonnen Gesamt-Emission:</t>
  </si>
  <si>
    <t>Ermittlung über Energieverbrauch:</t>
  </si>
  <si>
    <t>Primärenergieverbrauch der Gastronomie pro Essen</t>
  </si>
  <si>
    <t>CO2-Emission durch Primärenergie, pro Restaurantbesuch</t>
  </si>
  <si>
    <t>Zuschlag für Errichtungs- und Instandhaltungsaufwand (Restaurant; Schätzung)</t>
  </si>
  <si>
    <t>CO2-Emission je Restaurantbesuch</t>
  </si>
  <si>
    <t>Zuschlag für zusätzlichen Lebensmittelverbrauch (höherer Verschwendungsanteil; Schätzung)</t>
  </si>
  <si>
    <t>10 Restaurantbesuche pro Jahr</t>
  </si>
  <si>
    <t>25 Besuche der sonstigen Gastronomie (Schätzung)</t>
  </si>
  <si>
    <t>CO2-Emission Gastronomie gesamt</t>
  </si>
  <si>
    <t>Ermittlung über CO2-Intensität des Umsatzes:</t>
  </si>
  <si>
    <t>kg CO2 pro Euro</t>
  </si>
  <si>
    <t>Umsatz Gastronomie Österreich</t>
  </si>
  <si>
    <t xml:space="preserve">CO2-Emission (nur Energie) </t>
  </si>
  <si>
    <t>Einwohner Österreich</t>
  </si>
  <si>
    <t>CO2-Belastung (nur Energie) pro Umsatz in der Gastronomie</t>
  </si>
  <si>
    <t>Hingegen fehlen die Emissionen für Errichtung und Instandhaltung der Gebäude.</t>
  </si>
  <si>
    <t>Das ist allerdings inklusive der Gastronomie in Beherbungsbetrieben, die bereits im Kapitel Urlaub berücksichtigt wurde.</t>
  </si>
  <si>
    <t>Mittelwert der drei unterschiedlichen Ermittlungsverfahren:</t>
  </si>
  <si>
    <t>Internetnutzung, privat</t>
  </si>
  <si>
    <t>Stromverbrauch aller Serverfarmen und Rechenzentren in Deutschland</t>
  </si>
  <si>
    <t>TWh</t>
  </si>
  <si>
    <t>davon wird der Privatnutzung zugeordnet (Abschätzung)</t>
  </si>
  <si>
    <t>Stromverbrauch Privatanteil</t>
  </si>
  <si>
    <t>CO2-Emission Internetnutzung pro Person</t>
  </si>
  <si>
    <t>Zuschlag für Errichtungs- und Instandhaltungsaufwand  der Gebäude, sowie Aufwände der IT-Unternehmen, die keinem Produkt zugeordnet werden können (Schätzung).</t>
  </si>
  <si>
    <t>CO2-Emission, gesamt</t>
  </si>
  <si>
    <t>kg CO2 pro Person und Jahr</t>
  </si>
  <si>
    <t xml:space="preserve">Bitte beachten: Die Tabelle auf Seite 41 enthält für die Internetnutzung anstelle von 0,1 (gerundet) fälschlicherweise den Wert 0,2.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</si>
</sst>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#,##0.0"/>
    <numFmt numFmtId="172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/>
    <xf numFmtId="0" fontId="0" fillId="0" borderId="0" xfId="0" applyAlignment="1">
      <alignment vertical="top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2" fontId="0" fillId="0" borderId="0" xfId="0" applyNumberFormat="1" applyFont="1" applyAlignment="1">
      <alignment horizontal="right" vertical="top" wrapText="1"/>
    </xf>
    <xf numFmtId="3" fontId="0" fillId="0" borderId="0" xfId="0" applyNumberFormat="1"/>
    <xf numFmtId="0" fontId="0" fillId="0" borderId="0" xfId="0" applyFont="1" applyAlignment="1">
      <alignment horizontal="left" vertical="top" wrapText="1"/>
    </xf>
    <xf numFmtId="9" fontId="0" fillId="0" borderId="0" xfId="1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 vertical="top" wrapText="1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" fontId="0" fillId="0" borderId="0" xfId="0" applyNumberFormat="1" applyFont="1" applyAlignment="1">
      <alignment horizontal="right" vertical="top" wrapText="1"/>
    </xf>
    <xf numFmtId="1" fontId="1" fillId="0" borderId="0" xfId="0" applyNumberFormat="1" applyFont="1" applyAlignment="1">
      <alignment horizontal="right" vertical="top" wrapText="1"/>
    </xf>
    <xf numFmtId="172" fontId="0" fillId="0" borderId="0" xfId="1" applyNumberFormat="1" applyFont="1"/>
    <xf numFmtId="0" fontId="0" fillId="0" borderId="0" xfId="0" applyFont="1" applyAlignment="1">
      <alignment vertical="top"/>
    </xf>
    <xf numFmtId="0" fontId="3" fillId="0" borderId="0" xfId="0" applyFont="1" applyAlignment="1">
      <alignment wrapText="1"/>
    </xf>
    <xf numFmtId="1" fontId="3" fillId="0" borderId="0" xfId="0" applyNumberFormat="1" applyFont="1"/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0" fillId="0" borderId="0" xfId="0" applyFont="1" applyAlignment="1">
      <alignment horizontal="center"/>
    </xf>
    <xf numFmtId="9" fontId="0" fillId="0" borderId="0" xfId="0" applyNumberFormat="1" applyAlignment="1">
      <alignment horizontal="right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zoomScaleNormal="100" workbookViewId="0">
      <selection activeCell="A24" sqref="A24"/>
    </sheetView>
  </sheetViews>
  <sheetFormatPr baseColWidth="10" defaultRowHeight="15" x14ac:dyDescent="0.25"/>
  <cols>
    <col min="1" max="1" width="64" style="2" customWidth="1"/>
    <col min="2" max="2" width="19.28515625" style="17" bestFit="1" customWidth="1"/>
    <col min="3" max="3" width="26" customWidth="1"/>
    <col min="5" max="5" width="57.42578125" customWidth="1"/>
  </cols>
  <sheetData>
    <row r="1" spans="1:3" x14ac:dyDescent="0.25">
      <c r="A1" s="4"/>
    </row>
    <row r="2" spans="1:3" x14ac:dyDescent="0.25">
      <c r="A2" s="3" t="s">
        <v>17</v>
      </c>
      <c r="C2" s="2"/>
    </row>
    <row r="3" spans="1:3" x14ac:dyDescent="0.25">
      <c r="A3" s="7" t="s">
        <v>18</v>
      </c>
      <c r="B3" s="19">
        <v>5554</v>
      </c>
      <c r="C3" s="2" t="s">
        <v>34</v>
      </c>
    </row>
    <row r="4" spans="1:3" x14ac:dyDescent="0.25">
      <c r="A4" s="2" t="s">
        <v>19</v>
      </c>
      <c r="B4" s="21">
        <v>8.5000000000000006E-2</v>
      </c>
      <c r="C4" s="2"/>
    </row>
    <row r="5" spans="1:3" x14ac:dyDescent="0.25">
      <c r="A5" s="2" t="s">
        <v>4</v>
      </c>
      <c r="B5" s="19">
        <v>82500000</v>
      </c>
      <c r="C5" s="2"/>
    </row>
    <row r="6" spans="1:3" x14ac:dyDescent="0.25">
      <c r="A6" t="s">
        <v>20</v>
      </c>
      <c r="B6" s="19">
        <f>B4*B5</f>
        <v>7012500.0000000009</v>
      </c>
      <c r="C6" s="2"/>
    </row>
    <row r="7" spans="1:3" x14ac:dyDescent="0.25">
      <c r="A7" t="s">
        <v>21</v>
      </c>
      <c r="B7" s="19">
        <f>B6/B3</f>
        <v>1262.6035289881168</v>
      </c>
      <c r="C7" s="2"/>
    </row>
    <row r="8" spans="1:3" x14ac:dyDescent="0.25">
      <c r="A8" t="s">
        <v>22</v>
      </c>
      <c r="C8" s="2"/>
    </row>
    <row r="9" spans="1:3" x14ac:dyDescent="0.25">
      <c r="A9" t="s">
        <v>23</v>
      </c>
      <c r="B9" s="17">
        <v>7</v>
      </c>
      <c r="C9" s="2" t="s">
        <v>9</v>
      </c>
    </row>
    <row r="10" spans="1:3" x14ac:dyDescent="0.25">
      <c r="A10" t="s">
        <v>10</v>
      </c>
      <c r="B10" s="17">
        <v>100</v>
      </c>
      <c r="C10" s="2" t="s">
        <v>11</v>
      </c>
    </row>
    <row r="11" spans="1:3" x14ac:dyDescent="0.25">
      <c r="A11" t="s">
        <v>12</v>
      </c>
      <c r="B11" s="19">
        <f>B10*52</f>
        <v>5200</v>
      </c>
      <c r="C11" s="2" t="s">
        <v>13</v>
      </c>
    </row>
    <row r="12" spans="1:3" x14ac:dyDescent="0.25">
      <c r="A12" t="s">
        <v>14</v>
      </c>
      <c r="B12" s="19">
        <f>B9*B11</f>
        <v>36400</v>
      </c>
      <c r="C12" s="2" t="s">
        <v>15</v>
      </c>
    </row>
    <row r="13" spans="1:3" x14ac:dyDescent="0.25">
      <c r="A13" t="s">
        <v>24</v>
      </c>
      <c r="B13" s="17">
        <v>400</v>
      </c>
      <c r="C13" s="2" t="s">
        <v>3</v>
      </c>
    </row>
    <row r="14" spans="1:3" x14ac:dyDescent="0.25">
      <c r="A14" t="s">
        <v>25</v>
      </c>
      <c r="B14" s="19">
        <f>B12*B13/1000</f>
        <v>14560</v>
      </c>
      <c r="C14" s="2" t="s">
        <v>26</v>
      </c>
    </row>
    <row r="15" spans="1:3" x14ac:dyDescent="0.25">
      <c r="A15" t="s">
        <v>27</v>
      </c>
      <c r="B15" s="17">
        <v>250</v>
      </c>
      <c r="C15" s="2" t="s">
        <v>16</v>
      </c>
    </row>
    <row r="16" spans="1:3" x14ac:dyDescent="0.25">
      <c r="A16" t="s">
        <v>28</v>
      </c>
      <c r="B16" s="19">
        <f>B15*1000</f>
        <v>250000</v>
      </c>
      <c r="C16" s="2" t="s">
        <v>2</v>
      </c>
    </row>
    <row r="17" spans="1:4" x14ac:dyDescent="0.25">
      <c r="A17" t="s">
        <v>38</v>
      </c>
      <c r="B17" s="17">
        <v>300</v>
      </c>
      <c r="C17" s="2" t="s">
        <v>3</v>
      </c>
    </row>
    <row r="18" spans="1:4" x14ac:dyDescent="0.25">
      <c r="A18" t="s">
        <v>44</v>
      </c>
      <c r="B18" s="19">
        <f>B16*B17/1000</f>
        <v>75000</v>
      </c>
      <c r="C18" s="2" t="s">
        <v>26</v>
      </c>
    </row>
    <row r="19" spans="1:4" x14ac:dyDescent="0.25">
      <c r="A19" t="s">
        <v>31</v>
      </c>
      <c r="B19" s="19">
        <f>B14+B18</f>
        <v>89560</v>
      </c>
      <c r="C19" s="2" t="s">
        <v>26</v>
      </c>
    </row>
    <row r="20" spans="1:4" ht="30" x14ac:dyDescent="0.25">
      <c r="A20" s="13" t="s">
        <v>30</v>
      </c>
      <c r="B20" s="14">
        <v>1</v>
      </c>
      <c r="C20" s="8"/>
    </row>
    <row r="21" spans="1:4" x14ac:dyDescent="0.25">
      <c r="A21" t="s">
        <v>29</v>
      </c>
      <c r="B21" s="19">
        <f>B19*(1+B20)</f>
        <v>179120</v>
      </c>
      <c r="C21" s="2" t="s">
        <v>26</v>
      </c>
    </row>
    <row r="22" spans="1:4" x14ac:dyDescent="0.25">
      <c r="A22" s="3" t="s">
        <v>32</v>
      </c>
      <c r="B22" s="23">
        <f>B21/B7</f>
        <v>141.86559429590017</v>
      </c>
      <c r="C22" s="6" t="s">
        <v>26</v>
      </c>
    </row>
    <row r="23" spans="1:4" s="8" customFormat="1" ht="15" customHeight="1" x14ac:dyDescent="0.25">
      <c r="A23" s="9"/>
      <c r="B23" s="18"/>
    </row>
    <row r="24" spans="1:4" s="8" customFormat="1" ht="15" customHeight="1" x14ac:dyDescent="0.25">
      <c r="A24" s="2" t="s">
        <v>0</v>
      </c>
      <c r="B24" s="18"/>
    </row>
    <row r="25" spans="1:4" s="8" customFormat="1" ht="45.75" customHeight="1" x14ac:dyDescent="0.25">
      <c r="A25" s="13"/>
      <c r="B25" s="18"/>
    </row>
    <row r="26" spans="1:4" s="8" customFormat="1" ht="29.25" customHeight="1" x14ac:dyDescent="0.25">
      <c r="A26" s="13"/>
      <c r="B26" s="18"/>
    </row>
    <row r="27" spans="1:4" s="8" customFormat="1" ht="15" customHeight="1" x14ac:dyDescent="0.25">
      <c r="A27" s="13"/>
      <c r="B27" s="18"/>
    </row>
    <row r="28" spans="1:4" s="8" customFormat="1" ht="30" customHeight="1" x14ac:dyDescent="0.25">
      <c r="A28" s="13"/>
      <c r="B28" s="18"/>
    </row>
    <row r="29" spans="1:4" s="8" customFormat="1" ht="15" customHeight="1" x14ac:dyDescent="0.25">
      <c r="A29" s="13"/>
      <c r="B29" s="18"/>
    </row>
    <row r="30" spans="1:4" s="8" customFormat="1" ht="15" customHeight="1" x14ac:dyDescent="0.25">
      <c r="A30" s="13"/>
      <c r="B30" s="18"/>
    </row>
    <row r="31" spans="1:4" s="15" customFormat="1" ht="15" customHeight="1" x14ac:dyDescent="0.25">
      <c r="A31" s="13"/>
      <c r="B31" s="18"/>
      <c r="C31" s="8"/>
      <c r="D31" s="8"/>
    </row>
    <row r="32" spans="1:4" s="8" customFormat="1" ht="15" customHeight="1" x14ac:dyDescent="0.25">
      <c r="A32" s="13"/>
      <c r="B32" s="18"/>
    </row>
    <row r="33" spans="1:5" ht="15" customHeight="1" x14ac:dyDescent="0.25">
      <c r="A33" s="13"/>
      <c r="B33" s="18"/>
      <c r="C33" s="8"/>
      <c r="D33" s="8"/>
    </row>
    <row r="34" spans="1:5" ht="15" customHeight="1" x14ac:dyDescent="0.25">
      <c r="A34" s="13"/>
      <c r="B34" s="18"/>
      <c r="C34" s="8"/>
      <c r="D34" s="8"/>
    </row>
    <row r="35" spans="1:5" ht="15" customHeight="1" x14ac:dyDescent="0.25">
      <c r="A35" s="13"/>
      <c r="B35" s="18"/>
      <c r="C35" s="8"/>
      <c r="D35" s="8"/>
    </row>
    <row r="36" spans="1:5" ht="15" customHeight="1" x14ac:dyDescent="0.25">
      <c r="A36" s="13"/>
      <c r="B36" s="18"/>
      <c r="C36" s="8"/>
      <c r="D36" s="8"/>
    </row>
    <row r="37" spans="1:5" ht="15" customHeight="1" x14ac:dyDescent="0.25">
      <c r="A37" s="13"/>
      <c r="B37" s="18"/>
      <c r="C37" s="8"/>
      <c r="D37" s="8"/>
    </row>
    <row r="38" spans="1:5" ht="15" customHeight="1" x14ac:dyDescent="0.25">
      <c r="A38" s="13"/>
      <c r="B38" s="18"/>
      <c r="C38" s="8"/>
      <c r="D38" s="8"/>
      <c r="E38" s="2"/>
    </row>
    <row r="39" spans="1:5" ht="15" customHeight="1" x14ac:dyDescent="0.25">
      <c r="A39" s="13"/>
      <c r="B39" s="18"/>
      <c r="C39" s="8"/>
      <c r="D39" s="8"/>
      <c r="E39" s="2"/>
    </row>
    <row r="40" spans="1:5" ht="15" customHeight="1" x14ac:dyDescent="0.25">
      <c r="A40" s="13"/>
      <c r="B40" s="18"/>
      <c r="C40" s="8"/>
      <c r="D40" s="8"/>
      <c r="E40" s="2"/>
    </row>
    <row r="41" spans="1:5" ht="15" customHeight="1" x14ac:dyDescent="0.25">
      <c r="A41" s="13"/>
      <c r="B41" s="18"/>
      <c r="C41" s="8"/>
      <c r="D41" s="8"/>
      <c r="E41" s="2"/>
    </row>
    <row r="42" spans="1:5" ht="15" customHeight="1" x14ac:dyDescent="0.25">
      <c r="A42" s="13"/>
      <c r="B42" s="18"/>
      <c r="C42" s="8"/>
      <c r="D42" s="8"/>
      <c r="E42" s="2"/>
    </row>
    <row r="43" spans="1:5" ht="15" customHeight="1" x14ac:dyDescent="0.25">
      <c r="A43" s="13"/>
      <c r="B43" s="18"/>
      <c r="C43" s="8"/>
      <c r="D43" s="8"/>
      <c r="E43" s="2"/>
    </row>
    <row r="44" spans="1:5" ht="15" customHeight="1" x14ac:dyDescent="0.25">
      <c r="A44" s="13"/>
      <c r="B44" s="18"/>
      <c r="C44" s="8"/>
      <c r="D44" s="8"/>
      <c r="E44" s="2"/>
    </row>
    <row r="45" spans="1:5" ht="15" customHeight="1" x14ac:dyDescent="0.25">
      <c r="A45" s="13"/>
      <c r="B45" s="18"/>
      <c r="C45" s="8"/>
      <c r="D45" s="8"/>
      <c r="E45" s="2"/>
    </row>
    <row r="46" spans="1:5" ht="15" customHeight="1" x14ac:dyDescent="0.25">
      <c r="A46" s="13"/>
      <c r="B46" s="18"/>
      <c r="C46" s="8"/>
      <c r="D46" s="8"/>
      <c r="E46" s="2"/>
    </row>
    <row r="47" spans="1:5" ht="15" customHeight="1" x14ac:dyDescent="0.25">
      <c r="A47" s="13"/>
      <c r="B47" s="18"/>
      <c r="C47" s="8"/>
      <c r="D47" s="8"/>
      <c r="E47" s="2"/>
    </row>
    <row r="48" spans="1:5" ht="29.25" customHeight="1" x14ac:dyDescent="0.25">
      <c r="A48" s="13"/>
      <c r="B48" s="18"/>
      <c r="C48" s="8"/>
      <c r="D48" s="8"/>
      <c r="E48" s="2"/>
    </row>
    <row r="49" spans="1:5" ht="15" customHeight="1" x14ac:dyDescent="0.25">
      <c r="A49" s="13"/>
      <c r="B49" s="18"/>
      <c r="C49" s="8"/>
      <c r="D49" s="8"/>
      <c r="E49" s="2"/>
    </row>
    <row r="50" spans="1:5" ht="15" customHeight="1" x14ac:dyDescent="0.25">
      <c r="A50" s="13"/>
      <c r="B50" s="18"/>
      <c r="C50" s="8"/>
      <c r="D50" s="8"/>
      <c r="E50" s="2"/>
    </row>
    <row r="51" spans="1:5" ht="15" customHeight="1" x14ac:dyDescent="0.25">
      <c r="A51" s="13"/>
      <c r="B51" s="18"/>
      <c r="C51" s="8"/>
      <c r="D51" s="8"/>
      <c r="E51" s="2"/>
    </row>
    <row r="52" spans="1:5" ht="15" customHeight="1" x14ac:dyDescent="0.25">
      <c r="A52" s="13"/>
      <c r="B52" s="18"/>
      <c r="C52" s="8"/>
      <c r="D52" s="8"/>
      <c r="E52" s="2"/>
    </row>
    <row r="53" spans="1:5" ht="15" customHeight="1" x14ac:dyDescent="0.25">
      <c r="A53" s="13"/>
      <c r="B53" s="18"/>
      <c r="C53" s="8"/>
      <c r="D53" s="8"/>
      <c r="E53" s="2"/>
    </row>
    <row r="54" spans="1:5" ht="15" customHeight="1" x14ac:dyDescent="0.25">
      <c r="A54" s="13"/>
      <c r="B54" s="18"/>
      <c r="C54" s="8"/>
      <c r="D54" s="8"/>
      <c r="E54" s="2"/>
    </row>
    <row r="55" spans="1:5" ht="15" customHeight="1" x14ac:dyDescent="0.25">
      <c r="A55" s="13"/>
      <c r="B55" s="18"/>
      <c r="C55" s="8"/>
      <c r="D55" s="8"/>
      <c r="E55" s="2"/>
    </row>
    <row r="56" spans="1:5" x14ac:dyDescent="0.25">
      <c r="A56" s="13"/>
      <c r="B56" s="18"/>
      <c r="C56" s="8"/>
      <c r="D56" s="8"/>
      <c r="E56" s="2"/>
    </row>
    <row r="57" spans="1:5" x14ac:dyDescent="0.25">
      <c r="A57" s="13"/>
      <c r="B57" s="18"/>
      <c r="C57" s="8"/>
      <c r="D57" s="8"/>
      <c r="E57" s="2"/>
    </row>
    <row r="58" spans="1:5" x14ac:dyDescent="0.25">
      <c r="A58" s="13"/>
      <c r="B58" s="18"/>
      <c r="C58" s="8"/>
      <c r="D58" s="8"/>
      <c r="E58" s="2"/>
    </row>
    <row r="59" spans="1:5" x14ac:dyDescent="0.25">
      <c r="A59" s="13"/>
      <c r="B59" s="18"/>
      <c r="C59" s="8"/>
      <c r="D59" s="8"/>
      <c r="E59" s="2"/>
    </row>
    <row r="60" spans="1:5" x14ac:dyDescent="0.25">
      <c r="A60" s="13"/>
      <c r="B60" s="18"/>
      <c r="C60" s="8"/>
      <c r="D60" s="8"/>
      <c r="E60" s="2"/>
    </row>
    <row r="61" spans="1:5" x14ac:dyDescent="0.25">
      <c r="A61" s="13"/>
      <c r="B61" s="18"/>
      <c r="C61" s="8"/>
      <c r="D61" s="8"/>
      <c r="E61" s="2"/>
    </row>
    <row r="62" spans="1:5" x14ac:dyDescent="0.25">
      <c r="A62" s="13"/>
      <c r="B62" s="18"/>
      <c r="C62" s="8"/>
      <c r="D62" s="8"/>
      <c r="E62" s="2"/>
    </row>
    <row r="63" spans="1:5" x14ac:dyDescent="0.25">
      <c r="A63" s="13"/>
      <c r="B63" s="18"/>
      <c r="C63" s="8"/>
      <c r="D63" s="8"/>
      <c r="E63" s="2"/>
    </row>
    <row r="64" spans="1:5" x14ac:dyDescent="0.25">
      <c r="A64" s="13"/>
      <c r="B64" s="18"/>
      <c r="C64" s="8"/>
      <c r="D64" s="8"/>
      <c r="E64" s="2"/>
    </row>
    <row r="65" spans="1:5" s="3" customFormat="1" x14ac:dyDescent="0.25">
      <c r="A65" s="13"/>
      <c r="B65" s="18"/>
      <c r="C65" s="8"/>
      <c r="D65" s="8"/>
      <c r="E65" s="2"/>
    </row>
    <row r="66" spans="1:5" x14ac:dyDescent="0.25">
      <c r="A66" s="13"/>
      <c r="B66" s="18"/>
      <c r="C66" s="8"/>
      <c r="D66" s="8"/>
      <c r="E66" s="2"/>
    </row>
    <row r="67" spans="1:5" x14ac:dyDescent="0.25">
      <c r="A67" s="13"/>
      <c r="B67" s="18"/>
      <c r="C67" s="8"/>
      <c r="D67" s="8"/>
      <c r="E67" s="2"/>
    </row>
    <row r="68" spans="1:5" s="3" customFormat="1" x14ac:dyDescent="0.25">
      <c r="A68" s="13"/>
      <c r="B68" s="18"/>
      <c r="C68" s="8"/>
      <c r="D68" s="8"/>
      <c r="E68" s="2"/>
    </row>
    <row r="69" spans="1:5" s="7" customFormat="1" x14ac:dyDescent="0.25">
      <c r="A69" s="13"/>
      <c r="B69" s="18"/>
      <c r="C69" s="8"/>
      <c r="D69" s="8"/>
      <c r="E69" s="2"/>
    </row>
    <row r="70" spans="1:5" s="7" customFormat="1" x14ac:dyDescent="0.25">
      <c r="A70" s="13"/>
      <c r="B70" s="18"/>
      <c r="C70" s="8"/>
      <c r="D70" s="8"/>
      <c r="E70" s="2"/>
    </row>
    <row r="71" spans="1:5" s="7" customFormat="1" x14ac:dyDescent="0.25">
      <c r="A71" s="13"/>
      <c r="B71" s="18"/>
      <c r="C71" s="8"/>
      <c r="D71" s="8"/>
      <c r="E71" s="2"/>
    </row>
    <row r="72" spans="1:5" s="7" customFormat="1" x14ac:dyDescent="0.25">
      <c r="A72" s="13"/>
      <c r="B72" s="18"/>
      <c r="C72" s="8"/>
      <c r="D72" s="8"/>
      <c r="E72" s="2"/>
    </row>
    <row r="73" spans="1:5" s="7" customFormat="1" x14ac:dyDescent="0.25">
      <c r="A73" s="13"/>
      <c r="B73" s="18"/>
      <c r="C73" s="8"/>
      <c r="D73" s="8"/>
      <c r="E73" s="2"/>
    </row>
    <row r="74" spans="1:5" x14ac:dyDescent="0.25">
      <c r="A74" s="13"/>
      <c r="B74" s="18"/>
      <c r="C74" s="8"/>
      <c r="D74" s="8"/>
      <c r="E74" s="2"/>
    </row>
    <row r="75" spans="1:5" x14ac:dyDescent="0.25">
      <c r="A75" s="13"/>
      <c r="B75" s="18"/>
      <c r="C75" s="8"/>
      <c r="D75" s="8"/>
      <c r="E75" s="2"/>
    </row>
    <row r="76" spans="1:5" x14ac:dyDescent="0.25">
      <c r="A76" s="13"/>
      <c r="B76" s="18"/>
      <c r="C76" s="8"/>
      <c r="D76" s="8"/>
      <c r="E76" s="2"/>
    </row>
    <row r="77" spans="1:5" x14ac:dyDescent="0.25">
      <c r="A77" s="13"/>
      <c r="B77" s="18"/>
      <c r="C77" s="8"/>
      <c r="D77" s="8"/>
    </row>
    <row r="78" spans="1:5" x14ac:dyDescent="0.25">
      <c r="A78" s="13"/>
      <c r="B78" s="18"/>
      <c r="C78" s="8"/>
      <c r="D78" s="8"/>
    </row>
    <row r="79" spans="1:5" x14ac:dyDescent="0.25">
      <c r="A79" s="13"/>
      <c r="B79" s="18"/>
      <c r="C79" s="8"/>
      <c r="D79" s="8"/>
    </row>
    <row r="80" spans="1:5" x14ac:dyDescent="0.25">
      <c r="A80" s="13"/>
      <c r="B80" s="18"/>
      <c r="C80" s="8"/>
      <c r="D80" s="8"/>
    </row>
    <row r="81" spans="1:4" x14ac:dyDescent="0.25">
      <c r="A81" s="13"/>
      <c r="B81" s="18"/>
      <c r="C81" s="8"/>
      <c r="D81" s="8"/>
    </row>
    <row r="82" spans="1:4" x14ac:dyDescent="0.25">
      <c r="A82" s="13"/>
      <c r="B82" s="18"/>
      <c r="C82" s="8"/>
      <c r="D82" s="8"/>
    </row>
    <row r="83" spans="1:4" x14ac:dyDescent="0.25">
      <c r="A83" s="13"/>
      <c r="B83" s="18"/>
      <c r="C83" s="8"/>
      <c r="D83" s="8"/>
    </row>
    <row r="84" spans="1:4" x14ac:dyDescent="0.25">
      <c r="A84" s="13"/>
      <c r="B84" s="18"/>
      <c r="C84" s="8"/>
      <c r="D84" s="8"/>
    </row>
    <row r="85" spans="1:4" x14ac:dyDescent="0.25">
      <c r="A85" s="13"/>
      <c r="B85" s="18"/>
      <c r="C85" s="8"/>
      <c r="D85" s="8"/>
    </row>
    <row r="86" spans="1:4" x14ac:dyDescent="0.25">
      <c r="A86" s="13"/>
      <c r="B86" s="18"/>
      <c r="C86" s="8"/>
      <c r="D86" s="8"/>
    </row>
    <row r="87" spans="1:4" x14ac:dyDescent="0.25">
      <c r="A87" s="13"/>
      <c r="B87" s="18"/>
      <c r="C87" s="8"/>
      <c r="D87" s="8"/>
    </row>
    <row r="88" spans="1:4" s="7" customFormat="1" x14ac:dyDescent="0.25">
      <c r="A88" s="13"/>
      <c r="B88" s="18"/>
      <c r="C88" s="8"/>
      <c r="D88" s="8"/>
    </row>
    <row r="89" spans="1:4" s="7" customFormat="1" x14ac:dyDescent="0.25">
      <c r="A89" s="13"/>
      <c r="B89" s="18"/>
      <c r="C89" s="8"/>
      <c r="D89" s="8"/>
    </row>
    <row r="90" spans="1:4" s="7" customFormat="1" x14ac:dyDescent="0.25">
      <c r="A90" s="13"/>
      <c r="B90" s="18"/>
      <c r="C90" s="8"/>
      <c r="D90" s="8"/>
    </row>
    <row r="91" spans="1:4" s="7" customFormat="1" x14ac:dyDescent="0.25">
      <c r="A91" s="13"/>
      <c r="B91" s="18"/>
      <c r="C91" s="8"/>
      <c r="D91" s="8"/>
    </row>
    <row r="92" spans="1:4" s="7" customFormat="1" x14ac:dyDescent="0.25">
      <c r="A92" s="13"/>
      <c r="B92" s="18"/>
      <c r="C92" s="8"/>
      <c r="D92" s="8"/>
    </row>
    <row r="93" spans="1:4" s="7" customFormat="1" x14ac:dyDescent="0.25">
      <c r="A93" s="13"/>
      <c r="B93" s="18"/>
      <c r="C93" s="8"/>
      <c r="D93" s="8"/>
    </row>
    <row r="94" spans="1:4" s="7" customFormat="1" x14ac:dyDescent="0.25">
      <c r="A94" s="13"/>
      <c r="B94" s="18"/>
      <c r="C94" s="8"/>
      <c r="D94" s="8"/>
    </row>
    <row r="95" spans="1:4" x14ac:dyDescent="0.25">
      <c r="A95" s="13"/>
      <c r="B95" s="18"/>
      <c r="C95" s="8"/>
      <c r="D95" s="8"/>
    </row>
    <row r="96" spans="1:4" x14ac:dyDescent="0.25">
      <c r="A96" s="13"/>
      <c r="B96" s="18"/>
      <c r="C96" s="8"/>
      <c r="D96" s="8"/>
    </row>
    <row r="97" spans="1:4" x14ac:dyDescent="0.25">
      <c r="A97" s="13"/>
      <c r="B97" s="18"/>
      <c r="C97" s="8"/>
      <c r="D97" s="8"/>
    </row>
    <row r="98" spans="1:4" x14ac:dyDescent="0.25">
      <c r="A98" s="13"/>
      <c r="B98" s="18"/>
      <c r="C98" s="8"/>
      <c r="D98" s="8"/>
    </row>
    <row r="99" spans="1:4" x14ac:dyDescent="0.25">
      <c r="A99" s="13"/>
      <c r="B99" s="18"/>
      <c r="C99" s="8"/>
      <c r="D99" s="8"/>
    </row>
    <row r="100" spans="1:4" ht="15" customHeight="1" x14ac:dyDescent="0.25">
      <c r="A100" s="13"/>
      <c r="B100" s="18"/>
      <c r="C100" s="8"/>
      <c r="D100" s="8"/>
    </row>
    <row r="101" spans="1:4" x14ac:dyDescent="0.25">
      <c r="A101" s="13"/>
      <c r="B101" s="18"/>
      <c r="C101" s="8"/>
      <c r="D101" s="8"/>
    </row>
    <row r="102" spans="1:4" x14ac:dyDescent="0.25">
      <c r="A102" s="13"/>
      <c r="B102" s="18"/>
      <c r="C102" s="8"/>
      <c r="D102" s="8"/>
    </row>
    <row r="103" spans="1:4" x14ac:dyDescent="0.25">
      <c r="A103" s="13"/>
      <c r="B103" s="18"/>
      <c r="C103" s="8"/>
      <c r="D103" s="8"/>
    </row>
    <row r="104" spans="1:4" x14ac:dyDescent="0.25">
      <c r="A104" s="13"/>
      <c r="B104" s="18"/>
      <c r="C104" s="8"/>
      <c r="D104" s="8"/>
    </row>
    <row r="105" spans="1:4" x14ac:dyDescent="0.25">
      <c r="A105" s="13"/>
      <c r="B105" s="18"/>
      <c r="C105" s="8"/>
      <c r="D105" s="8"/>
    </row>
    <row r="106" spans="1:4" x14ac:dyDescent="0.25">
      <c r="A106" s="13"/>
      <c r="B106" s="18"/>
      <c r="C106" s="8"/>
      <c r="D106" s="8"/>
    </row>
    <row r="107" spans="1:4" x14ac:dyDescent="0.25">
      <c r="A107" s="13"/>
      <c r="B107" s="18"/>
      <c r="C107" s="8"/>
      <c r="D107" s="8"/>
    </row>
    <row r="108" spans="1:4" s="3" customFormat="1" x14ac:dyDescent="0.25">
      <c r="A108" s="13"/>
      <c r="B108" s="18"/>
      <c r="C108" s="8"/>
      <c r="D108" s="8"/>
    </row>
    <row r="109" spans="1:4" x14ac:dyDescent="0.25">
      <c r="A109" s="13"/>
      <c r="B109" s="18"/>
      <c r="C109" s="8"/>
      <c r="D109" s="8"/>
    </row>
    <row r="110" spans="1:4" ht="15" customHeight="1" x14ac:dyDescent="0.25">
      <c r="A110" s="13"/>
      <c r="B110" s="18"/>
      <c r="C110" s="8"/>
      <c r="D110" s="8"/>
    </row>
    <row r="111" spans="1:4" x14ac:dyDescent="0.25">
      <c r="A111" s="13"/>
      <c r="B111" s="18"/>
      <c r="C111" s="8"/>
      <c r="D111" s="8"/>
    </row>
    <row r="112" spans="1:4" x14ac:dyDescent="0.25">
      <c r="A112" s="13"/>
      <c r="B112" s="18"/>
      <c r="C112" s="8"/>
      <c r="D112" s="8"/>
    </row>
    <row r="113" spans="1:4" x14ac:dyDescent="0.25">
      <c r="A113" s="13"/>
      <c r="B113" s="18"/>
      <c r="C113" s="8"/>
      <c r="D113" s="8"/>
    </row>
    <row r="114" spans="1:4" x14ac:dyDescent="0.25">
      <c r="A114" s="13"/>
      <c r="B114" s="18"/>
      <c r="C114" s="8"/>
      <c r="D114" s="8"/>
    </row>
    <row r="115" spans="1:4" x14ac:dyDescent="0.25">
      <c r="A115" s="13"/>
      <c r="B115" s="18"/>
      <c r="C115" s="8"/>
      <c r="D115" s="8"/>
    </row>
    <row r="116" spans="1:4" x14ac:dyDescent="0.25">
      <c r="A116" s="13"/>
      <c r="B116" s="18"/>
      <c r="C116" s="8"/>
      <c r="D116" s="8"/>
    </row>
    <row r="117" spans="1:4" x14ac:dyDescent="0.25">
      <c r="A117" s="13"/>
      <c r="B117" s="18"/>
      <c r="C117" s="8"/>
      <c r="D117" s="8"/>
    </row>
    <row r="118" spans="1:4" x14ac:dyDescent="0.25">
      <c r="A118" s="13"/>
      <c r="B118" s="18"/>
      <c r="C118" s="8"/>
      <c r="D118" s="8"/>
    </row>
    <row r="119" spans="1:4" x14ac:dyDescent="0.25">
      <c r="A119" s="13"/>
      <c r="B119" s="18"/>
      <c r="C119" s="8"/>
      <c r="D119" s="8"/>
    </row>
    <row r="120" spans="1:4" x14ac:dyDescent="0.25">
      <c r="A120" s="13"/>
      <c r="B120" s="18"/>
      <c r="C120" s="8"/>
      <c r="D120" s="8"/>
    </row>
    <row r="121" spans="1:4" x14ac:dyDescent="0.25">
      <c r="A121" s="13"/>
      <c r="B121" s="18"/>
      <c r="C121" s="8"/>
      <c r="D121" s="8"/>
    </row>
    <row r="122" spans="1:4" x14ac:dyDescent="0.25">
      <c r="A122" s="13"/>
      <c r="B122" s="18"/>
      <c r="C122" s="8"/>
      <c r="D122" s="8"/>
    </row>
    <row r="123" spans="1:4" x14ac:dyDescent="0.25">
      <c r="A123" s="13"/>
      <c r="B123" s="18"/>
      <c r="C123" s="8"/>
      <c r="D123" s="8"/>
    </row>
    <row r="124" spans="1:4" x14ac:dyDescent="0.25">
      <c r="A124" s="13"/>
      <c r="B124" s="18"/>
      <c r="C124" s="8"/>
      <c r="D124" s="8"/>
    </row>
    <row r="125" spans="1:4" x14ac:dyDescent="0.25">
      <c r="A125" s="13"/>
      <c r="B125" s="18"/>
      <c r="C125" s="8"/>
      <c r="D125" s="8"/>
    </row>
    <row r="126" spans="1:4" x14ac:dyDescent="0.25">
      <c r="A126" s="13"/>
      <c r="B126" s="18"/>
      <c r="C126" s="8"/>
      <c r="D126" s="8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64" style="2" customWidth="1"/>
    <col min="2" max="2" width="19.28515625" style="17" bestFit="1" customWidth="1"/>
    <col min="3" max="3" width="26" customWidth="1"/>
    <col min="5" max="5" width="57.42578125" customWidth="1"/>
  </cols>
  <sheetData>
    <row r="1" spans="1:5" s="8" customFormat="1" ht="15" customHeight="1" x14ac:dyDescent="0.25">
      <c r="A1" s="13"/>
      <c r="B1" s="18"/>
    </row>
    <row r="2" spans="1:5" s="8" customFormat="1" ht="15" customHeight="1" x14ac:dyDescent="0.25">
      <c r="A2" s="10" t="s">
        <v>5</v>
      </c>
      <c r="B2" s="18"/>
    </row>
    <row r="3" spans="1:5" s="8" customFormat="1" ht="45.75" customHeight="1" x14ac:dyDescent="0.25">
      <c r="A3" s="13" t="s">
        <v>33</v>
      </c>
      <c r="B3" s="19">
        <v>3000</v>
      </c>
      <c r="C3" s="4" t="s">
        <v>1</v>
      </c>
    </row>
    <row r="4" spans="1:5" s="8" customFormat="1" ht="29.25" customHeight="1" x14ac:dyDescent="0.25">
      <c r="A4" s="13" t="s">
        <v>6</v>
      </c>
      <c r="B4" s="19">
        <v>800000</v>
      </c>
      <c r="C4" s="4" t="s">
        <v>34</v>
      </c>
    </row>
    <row r="5" spans="1:5" s="8" customFormat="1" ht="15" customHeight="1" x14ac:dyDescent="0.25">
      <c r="A5" s="13" t="s">
        <v>36</v>
      </c>
      <c r="B5" s="11">
        <f>B3*1000/B4</f>
        <v>3.75</v>
      </c>
      <c r="C5" s="8" t="s">
        <v>35</v>
      </c>
    </row>
    <row r="6" spans="1:5" s="8" customFormat="1" ht="30" customHeight="1" x14ac:dyDescent="0.25">
      <c r="A6" s="13" t="s">
        <v>8</v>
      </c>
      <c r="B6" s="14">
        <v>2</v>
      </c>
    </row>
    <row r="7" spans="1:5" s="8" customFormat="1" ht="15" customHeight="1" x14ac:dyDescent="0.25">
      <c r="A7" s="13" t="s">
        <v>29</v>
      </c>
      <c r="B7" s="11">
        <f>B5*(1+B6)</f>
        <v>11.25</v>
      </c>
      <c r="C7" s="8" t="s">
        <v>35</v>
      </c>
    </row>
    <row r="8" spans="1:5" s="8" customFormat="1" ht="15" customHeight="1" x14ac:dyDescent="0.25">
      <c r="A8" s="13" t="s">
        <v>7</v>
      </c>
      <c r="B8" s="19">
        <v>14</v>
      </c>
      <c r="C8" s="8" t="s">
        <v>34</v>
      </c>
    </row>
    <row r="9" spans="1:5" s="15" customFormat="1" ht="15" customHeight="1" x14ac:dyDescent="0.25">
      <c r="A9" s="10" t="s">
        <v>29</v>
      </c>
      <c r="B9" s="20">
        <f>B7*B8</f>
        <v>157.5</v>
      </c>
      <c r="C9" s="15" t="s">
        <v>37</v>
      </c>
    </row>
    <row r="10" spans="1:5" s="8" customFormat="1" ht="15" customHeight="1" x14ac:dyDescent="0.25">
      <c r="A10" s="13"/>
      <c r="B10" s="19"/>
    </row>
    <row r="11" spans="1:5" ht="15" customHeight="1" x14ac:dyDescent="0.25">
      <c r="A11" s="2" t="s">
        <v>0</v>
      </c>
      <c r="B11" s="19"/>
      <c r="C11" s="8"/>
      <c r="D11" s="8"/>
    </row>
    <row r="12" spans="1:5" ht="15" customHeight="1" x14ac:dyDescent="0.25">
      <c r="A12" s="13"/>
      <c r="B12" s="19"/>
      <c r="C12" s="8"/>
      <c r="D12" s="8"/>
    </row>
    <row r="13" spans="1:5" ht="15" customHeight="1" x14ac:dyDescent="0.25">
      <c r="A13" s="13"/>
      <c r="B13" s="19"/>
      <c r="C13" s="8"/>
      <c r="D13" s="8"/>
    </row>
    <row r="14" spans="1:5" ht="15" customHeight="1" x14ac:dyDescent="0.25">
      <c r="A14" s="13"/>
      <c r="B14" s="19"/>
      <c r="C14" s="8"/>
      <c r="D14" s="8"/>
    </row>
    <row r="15" spans="1:5" ht="15" customHeight="1" x14ac:dyDescent="0.25">
      <c r="A15" s="13"/>
      <c r="B15" s="19"/>
      <c r="C15" s="8"/>
      <c r="D15" s="8"/>
    </row>
    <row r="16" spans="1:5" ht="15" customHeight="1" x14ac:dyDescent="0.25">
      <c r="A16" s="13"/>
      <c r="B16" s="19"/>
      <c r="C16" s="8"/>
      <c r="D16" s="8"/>
      <c r="E16" s="2"/>
    </row>
    <row r="17" spans="1:5" ht="15" customHeight="1" x14ac:dyDescent="0.25">
      <c r="A17" s="13"/>
      <c r="B17" s="19"/>
      <c r="C17" s="8"/>
      <c r="D17" s="8"/>
      <c r="E17" s="2"/>
    </row>
    <row r="18" spans="1:5" ht="15" customHeight="1" x14ac:dyDescent="0.25">
      <c r="A18" s="13"/>
      <c r="B18" s="19"/>
      <c r="C18" s="8"/>
      <c r="D18" s="8"/>
      <c r="E18" s="2"/>
    </row>
    <row r="19" spans="1:5" ht="15" customHeight="1" x14ac:dyDescent="0.25">
      <c r="A19" s="13"/>
      <c r="B19" s="19"/>
      <c r="C19" s="8"/>
      <c r="D19" s="8"/>
      <c r="E19" s="2"/>
    </row>
    <row r="20" spans="1:5" ht="15" customHeight="1" x14ac:dyDescent="0.25">
      <c r="A20" s="13"/>
      <c r="B20" s="19"/>
      <c r="C20" s="8"/>
      <c r="D20" s="8"/>
      <c r="E20" s="2"/>
    </row>
    <row r="21" spans="1:5" ht="15" customHeight="1" x14ac:dyDescent="0.25">
      <c r="A21" s="13"/>
      <c r="B21" s="19"/>
      <c r="C21" s="8"/>
      <c r="D21" s="8"/>
      <c r="E21" s="2"/>
    </row>
    <row r="22" spans="1:5" ht="15" customHeight="1" x14ac:dyDescent="0.25">
      <c r="A22" s="13"/>
      <c r="B22" s="19"/>
      <c r="C22" s="8"/>
      <c r="D22" s="8"/>
      <c r="E22" s="2"/>
    </row>
    <row r="23" spans="1:5" ht="15" customHeight="1" x14ac:dyDescent="0.25">
      <c r="A23" s="13"/>
      <c r="B23" s="19"/>
      <c r="C23" s="8"/>
      <c r="D23" s="8"/>
      <c r="E23" s="2"/>
    </row>
    <row r="24" spans="1:5" ht="15" customHeight="1" x14ac:dyDescent="0.25">
      <c r="A24" s="13"/>
      <c r="B24" s="19"/>
      <c r="C24" s="8"/>
      <c r="D24" s="8"/>
      <c r="E24" s="2"/>
    </row>
    <row r="25" spans="1:5" ht="15" customHeight="1" x14ac:dyDescent="0.25">
      <c r="A25" s="13"/>
      <c r="B25" s="19"/>
      <c r="C25" s="8"/>
      <c r="D25" s="8"/>
      <c r="E25" s="2"/>
    </row>
    <row r="26" spans="1:5" ht="29.25" customHeight="1" x14ac:dyDescent="0.25">
      <c r="A26" s="13"/>
      <c r="B26" s="19"/>
      <c r="C26" s="8"/>
      <c r="D26" s="8"/>
      <c r="E26" s="2"/>
    </row>
    <row r="27" spans="1:5" ht="15" customHeight="1" x14ac:dyDescent="0.25">
      <c r="A27" s="13"/>
      <c r="B27" s="19"/>
      <c r="C27" s="8"/>
      <c r="D27" s="8"/>
      <c r="E27" s="2"/>
    </row>
    <row r="28" spans="1:5" ht="15" customHeight="1" x14ac:dyDescent="0.25">
      <c r="A28" s="13"/>
      <c r="B28" s="19"/>
      <c r="C28" s="8"/>
      <c r="D28" s="8"/>
      <c r="E28" s="2"/>
    </row>
    <row r="29" spans="1:5" ht="15" customHeight="1" x14ac:dyDescent="0.25">
      <c r="A29" s="13"/>
      <c r="B29" s="19"/>
      <c r="C29" s="8"/>
      <c r="D29" s="8"/>
      <c r="E29" s="2"/>
    </row>
    <row r="30" spans="1:5" ht="15" customHeight="1" x14ac:dyDescent="0.25">
      <c r="A30" s="13"/>
      <c r="B30" s="19"/>
      <c r="C30" s="8"/>
      <c r="D30" s="8"/>
      <c r="E30" s="2"/>
    </row>
    <row r="31" spans="1:5" ht="15" customHeight="1" x14ac:dyDescent="0.25">
      <c r="A31" s="13"/>
      <c r="B31" s="19"/>
      <c r="C31" s="8"/>
      <c r="D31" s="8"/>
      <c r="E31" s="2"/>
    </row>
    <row r="32" spans="1:5" ht="15" customHeight="1" x14ac:dyDescent="0.25">
      <c r="A32" s="13"/>
      <c r="B32" s="19"/>
      <c r="C32" s="8"/>
      <c r="D32" s="8"/>
      <c r="E32" s="2"/>
    </row>
    <row r="33" spans="1:5" ht="15" customHeight="1" x14ac:dyDescent="0.25">
      <c r="A33" s="13"/>
      <c r="B33" s="19"/>
      <c r="C33" s="8"/>
      <c r="D33" s="8"/>
      <c r="E33" s="2"/>
    </row>
    <row r="34" spans="1:5" x14ac:dyDescent="0.25">
      <c r="A34" s="13"/>
      <c r="B34" s="19"/>
      <c r="C34" s="8"/>
      <c r="D34" s="8"/>
      <c r="E34" s="2"/>
    </row>
    <row r="35" spans="1:5" x14ac:dyDescent="0.25">
      <c r="A35" s="13"/>
      <c r="B35" s="19"/>
      <c r="C35" s="8"/>
      <c r="D35" s="8"/>
      <c r="E35" s="2"/>
    </row>
    <row r="36" spans="1:5" x14ac:dyDescent="0.25">
      <c r="A36" s="13"/>
      <c r="B36" s="19"/>
      <c r="C36" s="8"/>
      <c r="D36" s="8"/>
      <c r="E36" s="2"/>
    </row>
    <row r="37" spans="1:5" x14ac:dyDescent="0.25">
      <c r="A37" s="13"/>
      <c r="B37" s="19"/>
      <c r="C37" s="8"/>
      <c r="D37" s="8"/>
      <c r="E37" s="2"/>
    </row>
    <row r="38" spans="1:5" x14ac:dyDescent="0.25">
      <c r="A38" s="13"/>
      <c r="B38" s="19"/>
      <c r="C38" s="8"/>
      <c r="D38" s="8"/>
      <c r="E38" s="2"/>
    </row>
    <row r="39" spans="1:5" x14ac:dyDescent="0.25">
      <c r="A39" s="13"/>
      <c r="B39" s="19"/>
      <c r="C39" s="8"/>
      <c r="D39" s="8"/>
      <c r="E39" s="2"/>
    </row>
    <row r="40" spans="1:5" x14ac:dyDescent="0.25">
      <c r="A40" s="13"/>
      <c r="B40" s="19"/>
      <c r="C40" s="8"/>
      <c r="D40" s="8"/>
      <c r="E40" s="2"/>
    </row>
    <row r="41" spans="1:5" x14ac:dyDescent="0.25">
      <c r="A41" s="13"/>
      <c r="B41" s="19"/>
      <c r="C41" s="8"/>
      <c r="D41" s="8"/>
      <c r="E41" s="2"/>
    </row>
    <row r="42" spans="1:5" x14ac:dyDescent="0.25">
      <c r="A42" s="13"/>
      <c r="B42" s="19"/>
      <c r="C42" s="8"/>
      <c r="D42" s="8"/>
      <c r="E42" s="2"/>
    </row>
    <row r="43" spans="1:5" s="3" customFormat="1" x14ac:dyDescent="0.25">
      <c r="A43" s="13"/>
      <c r="B43" s="19"/>
      <c r="C43" s="8"/>
      <c r="D43" s="8"/>
      <c r="E43" s="2"/>
    </row>
    <row r="44" spans="1:5" x14ac:dyDescent="0.25">
      <c r="A44" s="13"/>
      <c r="B44" s="19"/>
      <c r="C44" s="8"/>
      <c r="D44" s="8"/>
      <c r="E44" s="2"/>
    </row>
    <row r="45" spans="1:5" x14ac:dyDescent="0.25">
      <c r="A45" s="13"/>
      <c r="B45" s="19"/>
      <c r="C45" s="8"/>
      <c r="D45" s="8"/>
      <c r="E45" s="2"/>
    </row>
    <row r="46" spans="1:5" s="3" customFormat="1" x14ac:dyDescent="0.25">
      <c r="A46" s="13"/>
      <c r="B46" s="19"/>
      <c r="C46" s="8"/>
      <c r="D46" s="8"/>
      <c r="E46" s="2"/>
    </row>
    <row r="47" spans="1:5" s="7" customFormat="1" x14ac:dyDescent="0.25">
      <c r="A47" s="13"/>
      <c r="B47" s="19"/>
      <c r="C47" s="8"/>
      <c r="D47" s="8"/>
      <c r="E47" s="2"/>
    </row>
    <row r="48" spans="1:5" s="7" customFormat="1" x14ac:dyDescent="0.25">
      <c r="A48" s="13"/>
      <c r="B48" s="19"/>
      <c r="C48" s="8"/>
      <c r="D48" s="8"/>
      <c r="E48" s="2"/>
    </row>
    <row r="49" spans="1:5" s="7" customFormat="1" x14ac:dyDescent="0.25">
      <c r="A49" s="13"/>
      <c r="B49" s="19"/>
      <c r="C49" s="8"/>
      <c r="D49" s="8"/>
      <c r="E49" s="2"/>
    </row>
    <row r="50" spans="1:5" s="7" customFormat="1" x14ac:dyDescent="0.25">
      <c r="A50" s="13"/>
      <c r="B50" s="19"/>
      <c r="C50" s="8"/>
      <c r="D50" s="8"/>
      <c r="E50" s="2"/>
    </row>
    <row r="51" spans="1:5" s="7" customFormat="1" x14ac:dyDescent="0.25">
      <c r="A51" s="13"/>
      <c r="B51" s="19"/>
      <c r="C51" s="8"/>
      <c r="D51" s="8"/>
      <c r="E51" s="2"/>
    </row>
    <row r="52" spans="1:5" x14ac:dyDescent="0.25">
      <c r="A52" s="13"/>
      <c r="B52" s="19"/>
      <c r="C52" s="8"/>
      <c r="D52" s="8"/>
      <c r="E52" s="2"/>
    </row>
    <row r="53" spans="1:5" x14ac:dyDescent="0.25">
      <c r="A53" s="13"/>
      <c r="B53" s="19"/>
      <c r="C53" s="8"/>
      <c r="D53" s="8"/>
      <c r="E53" s="2"/>
    </row>
    <row r="54" spans="1:5" x14ac:dyDescent="0.25">
      <c r="A54" s="13"/>
      <c r="B54" s="19"/>
      <c r="C54" s="8"/>
      <c r="D54" s="8"/>
      <c r="E54" s="2"/>
    </row>
    <row r="55" spans="1:5" x14ac:dyDescent="0.25">
      <c r="A55" s="13"/>
      <c r="B55" s="19"/>
      <c r="C55" s="8"/>
      <c r="D55" s="8"/>
    </row>
    <row r="56" spans="1:5" x14ac:dyDescent="0.25">
      <c r="A56" s="13"/>
      <c r="B56" s="19"/>
      <c r="C56" s="8"/>
      <c r="D56" s="8"/>
    </row>
    <row r="57" spans="1:5" x14ac:dyDescent="0.25">
      <c r="A57" s="13"/>
      <c r="B57" s="19"/>
      <c r="C57" s="8"/>
      <c r="D57" s="8"/>
    </row>
    <row r="58" spans="1:5" x14ac:dyDescent="0.25">
      <c r="A58" s="13"/>
      <c r="B58" s="19"/>
      <c r="C58" s="8"/>
      <c r="D58" s="8"/>
    </row>
    <row r="59" spans="1:5" x14ac:dyDescent="0.25">
      <c r="A59" s="13"/>
      <c r="B59" s="19"/>
      <c r="C59" s="8"/>
      <c r="D59" s="8"/>
    </row>
    <row r="60" spans="1:5" x14ac:dyDescent="0.25">
      <c r="A60" s="13"/>
      <c r="B60" s="19"/>
      <c r="C60" s="8"/>
      <c r="D60" s="8"/>
    </row>
    <row r="61" spans="1:5" x14ac:dyDescent="0.25">
      <c r="A61" s="13"/>
      <c r="B61" s="19"/>
      <c r="C61" s="8"/>
      <c r="D61" s="8"/>
    </row>
    <row r="62" spans="1:5" x14ac:dyDescent="0.25">
      <c r="A62" s="13"/>
      <c r="B62" s="19"/>
      <c r="C62" s="8"/>
      <c r="D62" s="8"/>
    </row>
    <row r="63" spans="1:5" x14ac:dyDescent="0.25">
      <c r="A63" s="13"/>
      <c r="B63" s="19"/>
      <c r="C63" s="8"/>
      <c r="D63" s="8"/>
    </row>
    <row r="64" spans="1:5" x14ac:dyDescent="0.25">
      <c r="A64" s="13"/>
      <c r="B64" s="19"/>
      <c r="C64" s="8"/>
      <c r="D64" s="8"/>
    </row>
    <row r="65" spans="1:4" x14ac:dyDescent="0.25">
      <c r="A65" s="13"/>
      <c r="B65" s="19"/>
      <c r="C65" s="8"/>
      <c r="D65" s="8"/>
    </row>
    <row r="66" spans="1:4" s="7" customFormat="1" x14ac:dyDescent="0.25">
      <c r="A66" s="13"/>
      <c r="B66" s="19"/>
      <c r="C66" s="8"/>
      <c r="D66" s="8"/>
    </row>
    <row r="67" spans="1:4" s="7" customFormat="1" x14ac:dyDescent="0.25">
      <c r="A67" s="13"/>
      <c r="B67" s="19"/>
      <c r="C67" s="8"/>
      <c r="D67" s="8"/>
    </row>
    <row r="68" spans="1:4" s="7" customFormat="1" x14ac:dyDescent="0.25">
      <c r="A68" s="13"/>
      <c r="B68" s="19"/>
      <c r="C68" s="8"/>
      <c r="D68" s="8"/>
    </row>
    <row r="69" spans="1:4" s="7" customFormat="1" x14ac:dyDescent="0.25">
      <c r="A69" s="13"/>
      <c r="B69" s="19"/>
      <c r="C69" s="8"/>
      <c r="D69" s="8"/>
    </row>
    <row r="70" spans="1:4" s="7" customFormat="1" x14ac:dyDescent="0.25">
      <c r="A70" s="13"/>
      <c r="B70" s="19"/>
      <c r="C70" s="8"/>
      <c r="D70" s="8"/>
    </row>
    <row r="71" spans="1:4" s="7" customFormat="1" x14ac:dyDescent="0.25">
      <c r="A71" s="13"/>
      <c r="B71" s="19"/>
      <c r="C71" s="8"/>
      <c r="D71" s="8"/>
    </row>
    <row r="72" spans="1:4" s="7" customFormat="1" x14ac:dyDescent="0.25">
      <c r="A72" s="13"/>
      <c r="B72" s="19"/>
      <c r="C72" s="8"/>
      <c r="D72" s="8"/>
    </row>
    <row r="73" spans="1:4" x14ac:dyDescent="0.25">
      <c r="A73" s="13"/>
      <c r="B73" s="19"/>
      <c r="C73" s="8"/>
      <c r="D73" s="8"/>
    </row>
    <row r="74" spans="1:4" x14ac:dyDescent="0.25">
      <c r="A74" s="13"/>
      <c r="B74" s="19"/>
      <c r="C74" s="8"/>
      <c r="D74" s="8"/>
    </row>
    <row r="75" spans="1:4" x14ac:dyDescent="0.25">
      <c r="A75" s="13"/>
      <c r="B75" s="19"/>
      <c r="C75" s="8"/>
      <c r="D75" s="8"/>
    </row>
    <row r="76" spans="1:4" x14ac:dyDescent="0.25">
      <c r="A76" s="13"/>
      <c r="B76" s="19"/>
      <c r="C76" s="8"/>
      <c r="D76" s="8"/>
    </row>
    <row r="77" spans="1:4" x14ac:dyDescent="0.25">
      <c r="A77" s="13"/>
      <c r="B77" s="19"/>
      <c r="C77" s="8"/>
      <c r="D77" s="8"/>
    </row>
    <row r="78" spans="1:4" ht="15" customHeight="1" x14ac:dyDescent="0.25">
      <c r="A78" s="13"/>
      <c r="B78" s="19"/>
      <c r="C78" s="8"/>
      <c r="D78" s="8"/>
    </row>
    <row r="79" spans="1:4" x14ac:dyDescent="0.25">
      <c r="A79" s="13"/>
      <c r="B79" s="19"/>
      <c r="C79" s="8"/>
      <c r="D79" s="8"/>
    </row>
    <row r="80" spans="1:4" x14ac:dyDescent="0.25">
      <c r="A80" s="13"/>
      <c r="B80" s="19"/>
      <c r="C80" s="8"/>
      <c r="D80" s="8"/>
    </row>
    <row r="81" spans="1:4" x14ac:dyDescent="0.25">
      <c r="A81" s="13"/>
      <c r="B81" s="19"/>
      <c r="C81" s="8"/>
      <c r="D81" s="8"/>
    </row>
    <row r="82" spans="1:4" x14ac:dyDescent="0.25">
      <c r="A82" s="13"/>
      <c r="B82" s="19"/>
      <c r="C82" s="8"/>
      <c r="D82" s="8"/>
    </row>
    <row r="83" spans="1:4" x14ac:dyDescent="0.25">
      <c r="A83" s="13"/>
      <c r="B83" s="19"/>
      <c r="C83" s="8"/>
      <c r="D83" s="8"/>
    </row>
    <row r="84" spans="1:4" x14ac:dyDescent="0.25">
      <c r="A84" s="13"/>
      <c r="B84" s="19"/>
      <c r="C84" s="8"/>
      <c r="D84" s="8"/>
    </row>
    <row r="85" spans="1:4" x14ac:dyDescent="0.25">
      <c r="A85" s="13"/>
      <c r="B85" s="19"/>
      <c r="C85" s="8"/>
      <c r="D85" s="8"/>
    </row>
    <row r="86" spans="1:4" s="3" customFormat="1" x14ac:dyDescent="0.25">
      <c r="A86" s="13"/>
      <c r="B86" s="19"/>
      <c r="C86" s="8"/>
      <c r="D86" s="8"/>
    </row>
    <row r="87" spans="1:4" x14ac:dyDescent="0.25">
      <c r="A87" s="13"/>
      <c r="B87" s="19"/>
      <c r="C87" s="8"/>
      <c r="D87" s="8"/>
    </row>
    <row r="88" spans="1:4" ht="15" customHeight="1" x14ac:dyDescent="0.25">
      <c r="A88" s="13"/>
      <c r="B88" s="19"/>
      <c r="C88" s="8"/>
      <c r="D88" s="8"/>
    </row>
    <row r="89" spans="1:4" x14ac:dyDescent="0.25">
      <c r="A89" s="13"/>
      <c r="B89" s="19"/>
      <c r="C89" s="8"/>
      <c r="D89" s="8"/>
    </row>
    <row r="90" spans="1:4" x14ac:dyDescent="0.25">
      <c r="A90" s="13"/>
      <c r="B90" s="19"/>
      <c r="C90" s="8"/>
      <c r="D90" s="8"/>
    </row>
    <row r="91" spans="1:4" x14ac:dyDescent="0.25">
      <c r="A91" s="13"/>
      <c r="B91" s="19"/>
      <c r="C91" s="8"/>
      <c r="D91" s="8"/>
    </row>
    <row r="92" spans="1:4" x14ac:dyDescent="0.25">
      <c r="A92" s="13"/>
      <c r="B92" s="19"/>
      <c r="C92" s="8"/>
      <c r="D92" s="8"/>
    </row>
    <row r="93" spans="1:4" x14ac:dyDescent="0.25">
      <c r="A93" s="13"/>
      <c r="B93" s="19"/>
      <c r="C93" s="8"/>
      <c r="D93" s="8"/>
    </row>
    <row r="94" spans="1:4" x14ac:dyDescent="0.25">
      <c r="A94" s="13"/>
      <c r="B94" s="19"/>
      <c r="C94" s="8"/>
      <c r="D94" s="8"/>
    </row>
    <row r="95" spans="1:4" x14ac:dyDescent="0.25">
      <c r="A95" s="13"/>
      <c r="B95" s="19"/>
      <c r="C95" s="8"/>
      <c r="D95" s="8"/>
    </row>
    <row r="96" spans="1:4" x14ac:dyDescent="0.25">
      <c r="A96" s="13"/>
      <c r="B96" s="19"/>
      <c r="C96" s="8"/>
      <c r="D96" s="8"/>
    </row>
    <row r="97" spans="1:4" x14ac:dyDescent="0.25">
      <c r="A97" s="13"/>
      <c r="B97" s="19"/>
      <c r="C97" s="8"/>
      <c r="D97" s="8"/>
    </row>
    <row r="98" spans="1:4" x14ac:dyDescent="0.25">
      <c r="A98" s="13"/>
      <c r="B98" s="19"/>
      <c r="C98" s="8"/>
      <c r="D98" s="8"/>
    </row>
    <row r="99" spans="1:4" x14ac:dyDescent="0.25">
      <c r="A99" s="13"/>
      <c r="B99" s="19"/>
      <c r="C99" s="8"/>
      <c r="D99" s="8"/>
    </row>
    <row r="100" spans="1:4" x14ac:dyDescent="0.25">
      <c r="A100" s="13"/>
      <c r="B100" s="19"/>
      <c r="C100" s="8"/>
      <c r="D100" s="8"/>
    </row>
    <row r="101" spans="1:4" x14ac:dyDescent="0.25">
      <c r="A101" s="13"/>
      <c r="B101" s="19"/>
      <c r="C101" s="8"/>
      <c r="D101" s="8"/>
    </row>
    <row r="102" spans="1:4" x14ac:dyDescent="0.25">
      <c r="A102" s="13"/>
      <c r="B102" s="19"/>
      <c r="C102" s="8"/>
      <c r="D102" s="8"/>
    </row>
    <row r="103" spans="1:4" x14ac:dyDescent="0.25">
      <c r="A103" s="13"/>
      <c r="B103" s="19"/>
      <c r="C103" s="8"/>
      <c r="D103" s="8"/>
    </row>
    <row r="104" spans="1:4" x14ac:dyDescent="0.25">
      <c r="A104" s="13"/>
      <c r="B104" s="19"/>
      <c r="C104" s="8"/>
      <c r="D104" s="8"/>
    </row>
    <row r="105" spans="1:4" x14ac:dyDescent="0.25">
      <c r="A105" s="13"/>
      <c r="B105" s="19"/>
      <c r="C105" s="8"/>
      <c r="D105" s="8"/>
    </row>
    <row r="106" spans="1:4" x14ac:dyDescent="0.25">
      <c r="A106" s="13"/>
      <c r="B106" s="19"/>
      <c r="C106" s="8"/>
      <c r="D106" s="8"/>
    </row>
    <row r="107" spans="1:4" x14ac:dyDescent="0.25">
      <c r="A107" s="13"/>
      <c r="B107" s="19"/>
      <c r="C107" s="8"/>
      <c r="D107" s="8"/>
    </row>
    <row r="108" spans="1:4" x14ac:dyDescent="0.25">
      <c r="A108" s="13"/>
      <c r="B108" s="19"/>
      <c r="C108" s="8"/>
      <c r="D108" s="8"/>
    </row>
    <row r="109" spans="1:4" x14ac:dyDescent="0.25">
      <c r="A109" s="13"/>
      <c r="B109" s="19"/>
      <c r="C109" s="8"/>
      <c r="D109" s="8"/>
    </row>
    <row r="110" spans="1:4" x14ac:dyDescent="0.25">
      <c r="A110" s="13"/>
      <c r="B110" s="19"/>
      <c r="C110" s="8"/>
      <c r="D110" s="8"/>
    </row>
    <row r="111" spans="1:4" x14ac:dyDescent="0.25">
      <c r="A111" s="13"/>
      <c r="B111" s="19"/>
      <c r="C111" s="8"/>
      <c r="D111" s="8"/>
    </row>
    <row r="112" spans="1:4" x14ac:dyDescent="0.25">
      <c r="A112" s="13"/>
      <c r="B112" s="19"/>
      <c r="C112" s="8"/>
      <c r="D112" s="8"/>
    </row>
    <row r="113" spans="1:4" x14ac:dyDescent="0.25">
      <c r="A113" s="13"/>
      <c r="B113" s="19"/>
      <c r="C113" s="8"/>
      <c r="D113" s="8"/>
    </row>
    <row r="114" spans="1:4" x14ac:dyDescent="0.25">
      <c r="A114" s="13"/>
      <c r="B114" s="19"/>
      <c r="C114" s="8"/>
      <c r="D114" s="8"/>
    </row>
    <row r="115" spans="1:4" x14ac:dyDescent="0.25">
      <c r="A115" s="13"/>
      <c r="B115" s="19"/>
      <c r="C115" s="8"/>
      <c r="D115" s="8"/>
    </row>
    <row r="116" spans="1:4" x14ac:dyDescent="0.25">
      <c r="A116" s="13"/>
      <c r="B116" s="19"/>
      <c r="C116" s="8"/>
      <c r="D116" s="8"/>
    </row>
    <row r="117" spans="1:4" x14ac:dyDescent="0.25">
      <c r="A117" s="13"/>
      <c r="B117" s="19"/>
      <c r="C117" s="8"/>
      <c r="D117" s="8"/>
    </row>
    <row r="118" spans="1:4" x14ac:dyDescent="0.25">
      <c r="A118" s="13"/>
      <c r="B118" s="19"/>
      <c r="C118" s="8"/>
      <c r="D118" s="8"/>
    </row>
    <row r="119" spans="1:4" x14ac:dyDescent="0.25">
      <c r="A119" s="13"/>
      <c r="B119" s="19"/>
      <c r="C119" s="8"/>
      <c r="D119" s="8"/>
    </row>
    <row r="120" spans="1:4" x14ac:dyDescent="0.25">
      <c r="A120" s="13"/>
      <c r="B120" s="19"/>
      <c r="C120" s="8"/>
      <c r="D120" s="8"/>
    </row>
    <row r="121" spans="1:4" x14ac:dyDescent="0.25">
      <c r="A121" s="13"/>
      <c r="B121" s="19"/>
      <c r="C121" s="8"/>
      <c r="D121" s="8"/>
    </row>
    <row r="122" spans="1:4" x14ac:dyDescent="0.25">
      <c r="A122" s="13"/>
      <c r="B122" s="19"/>
      <c r="C122" s="8"/>
      <c r="D122" s="8"/>
    </row>
    <row r="123" spans="1:4" x14ac:dyDescent="0.25">
      <c r="A123" s="13"/>
      <c r="B123" s="19"/>
      <c r="C123" s="8"/>
      <c r="D123" s="8"/>
    </row>
    <row r="124" spans="1:4" x14ac:dyDescent="0.25">
      <c r="A124" s="13"/>
      <c r="B124" s="19"/>
      <c r="C124" s="8"/>
      <c r="D124" s="8"/>
    </row>
    <row r="125" spans="1:4" x14ac:dyDescent="0.25">
      <c r="A125" s="13"/>
      <c r="B125" s="19"/>
      <c r="C125" s="8"/>
      <c r="D125" s="8"/>
    </row>
    <row r="126" spans="1:4" x14ac:dyDescent="0.25">
      <c r="A126" s="13"/>
      <c r="B126" s="19"/>
      <c r="C126" s="8"/>
      <c r="D126" s="8"/>
    </row>
    <row r="127" spans="1:4" x14ac:dyDescent="0.25">
      <c r="A127" s="13"/>
      <c r="B127" s="19"/>
      <c r="C127" s="8"/>
      <c r="D127" s="8"/>
    </row>
    <row r="128" spans="1:4" x14ac:dyDescent="0.25">
      <c r="A128" s="13"/>
      <c r="B128" s="19"/>
      <c r="C128" s="8"/>
      <c r="D128" s="8"/>
    </row>
    <row r="129" spans="1:4" x14ac:dyDescent="0.25">
      <c r="A129" s="13"/>
      <c r="B129" s="19"/>
      <c r="C129" s="8"/>
      <c r="D129" s="8"/>
    </row>
    <row r="130" spans="1:4" x14ac:dyDescent="0.25">
      <c r="A130" s="13"/>
      <c r="B130" s="19"/>
      <c r="C130" s="8"/>
      <c r="D130" s="8"/>
    </row>
    <row r="131" spans="1:4" x14ac:dyDescent="0.25">
      <c r="A131" s="13"/>
      <c r="B131" s="19"/>
      <c r="C131" s="8"/>
      <c r="D131" s="8"/>
    </row>
    <row r="132" spans="1:4" x14ac:dyDescent="0.25">
      <c r="A132" s="13"/>
      <c r="B132" s="19"/>
      <c r="C132" s="8"/>
      <c r="D132" s="8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zoomScaleNormal="100" workbookViewId="0">
      <selection activeCell="A20" sqref="A20"/>
    </sheetView>
  </sheetViews>
  <sheetFormatPr baseColWidth="10" defaultRowHeight="15" x14ac:dyDescent="0.25"/>
  <cols>
    <col min="1" max="1" width="64" style="2" customWidth="1"/>
    <col min="2" max="2" width="19.28515625" style="17" bestFit="1" customWidth="1"/>
    <col min="3" max="3" width="26" customWidth="1"/>
    <col min="5" max="5" width="57.42578125" customWidth="1"/>
  </cols>
  <sheetData>
    <row r="1" spans="1:5" s="8" customFormat="1" ht="15" customHeight="1" x14ac:dyDescent="0.25">
      <c r="A1" s="13"/>
      <c r="B1" s="19"/>
    </row>
    <row r="2" spans="1:5" ht="15" customHeight="1" x14ac:dyDescent="0.25">
      <c r="A2" s="10" t="s">
        <v>46</v>
      </c>
      <c r="B2" s="19"/>
    </row>
    <row r="3" spans="1:5" ht="15" customHeight="1" x14ac:dyDescent="0.25">
      <c r="A3" s="13" t="s">
        <v>39</v>
      </c>
      <c r="B3" s="19"/>
    </row>
    <row r="4" spans="1:5" ht="15" customHeight="1" x14ac:dyDescent="0.25">
      <c r="A4" s="2" t="s">
        <v>41</v>
      </c>
      <c r="B4" s="17">
        <v>100</v>
      </c>
      <c r="C4" t="s">
        <v>40</v>
      </c>
    </row>
    <row r="5" spans="1:5" ht="15" customHeight="1" x14ac:dyDescent="0.25">
      <c r="A5" s="2" t="s">
        <v>42</v>
      </c>
      <c r="B5" s="19">
        <f>B4*200</f>
        <v>20000</v>
      </c>
      <c r="C5" t="s">
        <v>43</v>
      </c>
    </row>
    <row r="6" spans="1:5" ht="15" customHeight="1" x14ac:dyDescent="0.25">
      <c r="A6" t="s">
        <v>38</v>
      </c>
      <c r="B6" s="17">
        <v>300</v>
      </c>
      <c r="C6" s="2" t="s">
        <v>3</v>
      </c>
    </row>
    <row r="7" spans="1:5" ht="15" customHeight="1" x14ac:dyDescent="0.25">
      <c r="A7" t="s">
        <v>44</v>
      </c>
      <c r="B7" s="19">
        <f>B5*B6/1000</f>
        <v>6000</v>
      </c>
      <c r="C7" s="2" t="s">
        <v>26</v>
      </c>
      <c r="D7" s="16"/>
      <c r="E7" s="2"/>
    </row>
    <row r="8" spans="1:5" ht="15" customHeight="1" x14ac:dyDescent="0.25">
      <c r="A8" t="s">
        <v>45</v>
      </c>
      <c r="B8" s="19">
        <v>100</v>
      </c>
      <c r="C8" s="2"/>
      <c r="D8" s="16"/>
      <c r="E8" s="2"/>
    </row>
    <row r="9" spans="1:5" ht="15" customHeight="1" x14ac:dyDescent="0.25">
      <c r="A9" t="s">
        <v>47</v>
      </c>
      <c r="B9" s="19">
        <f>B7/B8</f>
        <v>60</v>
      </c>
      <c r="C9" s="8" t="s">
        <v>37</v>
      </c>
      <c r="D9" s="16"/>
      <c r="E9" s="2"/>
    </row>
    <row r="10" spans="1:5" ht="15" customHeight="1" x14ac:dyDescent="0.25">
      <c r="A10" t="s">
        <v>48</v>
      </c>
      <c r="B10" s="19"/>
      <c r="C10" s="8"/>
      <c r="D10" s="16"/>
      <c r="E10" s="2"/>
    </row>
    <row r="11" spans="1:5" ht="15" customHeight="1" x14ac:dyDescent="0.25">
      <c r="A11" t="s">
        <v>49</v>
      </c>
      <c r="B11" s="19">
        <v>1</v>
      </c>
      <c r="C11" s="8" t="s">
        <v>43</v>
      </c>
      <c r="D11" s="16"/>
      <c r="E11" s="2"/>
    </row>
    <row r="12" spans="1:5" ht="15" customHeight="1" x14ac:dyDescent="0.25">
      <c r="A12" t="s">
        <v>24</v>
      </c>
      <c r="B12" s="17">
        <v>400</v>
      </c>
      <c r="C12" s="2" t="s">
        <v>3</v>
      </c>
      <c r="D12" s="16"/>
      <c r="E12" s="2"/>
    </row>
    <row r="13" spans="1:5" ht="15" customHeight="1" x14ac:dyDescent="0.25">
      <c r="A13" t="s">
        <v>50</v>
      </c>
      <c r="B13" s="24">
        <f>B11*B12/1000</f>
        <v>0.4</v>
      </c>
      <c r="C13" s="2" t="s">
        <v>26</v>
      </c>
      <c r="D13" s="16"/>
      <c r="E13" s="2"/>
    </row>
    <row r="14" spans="1:5" ht="15" customHeight="1" x14ac:dyDescent="0.25">
      <c r="A14" t="s">
        <v>51</v>
      </c>
      <c r="B14" s="19">
        <v>100</v>
      </c>
      <c r="C14" s="2"/>
      <c r="D14" s="16"/>
      <c r="E14" s="2"/>
    </row>
    <row r="15" spans="1:5" ht="15" customHeight="1" x14ac:dyDescent="0.25">
      <c r="A15" t="s">
        <v>52</v>
      </c>
      <c r="B15" s="19">
        <f>B14*B13</f>
        <v>40</v>
      </c>
      <c r="C15" s="8" t="s">
        <v>37</v>
      </c>
      <c r="D15" s="16"/>
      <c r="E15" s="2"/>
    </row>
    <row r="16" spans="1:5" ht="15" customHeight="1" x14ac:dyDescent="0.25">
      <c r="A16" t="s">
        <v>31</v>
      </c>
      <c r="B16" s="19">
        <f>B9+B15</f>
        <v>100</v>
      </c>
      <c r="C16" s="8" t="s">
        <v>37</v>
      </c>
      <c r="D16" s="16"/>
      <c r="E16" s="2"/>
    </row>
    <row r="17" spans="1:5" ht="29.25" customHeight="1" x14ac:dyDescent="0.25">
      <c r="A17" s="13" t="s">
        <v>53</v>
      </c>
      <c r="B17" s="14">
        <v>1</v>
      </c>
      <c r="C17" s="8"/>
      <c r="D17" s="16"/>
      <c r="E17" s="2"/>
    </row>
    <row r="18" spans="1:5" ht="15" customHeight="1" x14ac:dyDescent="0.25">
      <c r="A18" s="10" t="s">
        <v>29</v>
      </c>
      <c r="B18" s="26">
        <f>B16*(1+B17)</f>
        <v>200</v>
      </c>
      <c r="C18" s="15" t="s">
        <v>37</v>
      </c>
      <c r="D18" s="16"/>
      <c r="E18" s="2"/>
    </row>
    <row r="19" spans="1:5" ht="15" customHeight="1" x14ac:dyDescent="0.25">
      <c r="A19"/>
      <c r="B19" s="19"/>
      <c r="C19" s="2"/>
      <c r="D19" s="16"/>
      <c r="E19" s="2"/>
    </row>
    <row r="20" spans="1:5" ht="15" customHeight="1" x14ac:dyDescent="0.25">
      <c r="A20" s="2" t="s">
        <v>0</v>
      </c>
      <c r="B20" s="19"/>
      <c r="C20" s="2"/>
      <c r="D20" s="16"/>
      <c r="E20" s="2"/>
    </row>
    <row r="21" spans="1:5" ht="15" customHeight="1" x14ac:dyDescent="0.25">
      <c r="A21"/>
      <c r="B21" s="19"/>
      <c r="C21" s="2"/>
      <c r="D21" s="16"/>
      <c r="E21" s="2"/>
    </row>
    <row r="22" spans="1:5" ht="15" customHeight="1" x14ac:dyDescent="0.25">
      <c r="A22"/>
      <c r="B22" s="19"/>
      <c r="C22" s="2"/>
      <c r="D22" s="16"/>
      <c r="E22" s="2"/>
    </row>
    <row r="23" spans="1:5" ht="15" customHeight="1" x14ac:dyDescent="0.25">
      <c r="A23"/>
      <c r="B23" s="19"/>
      <c r="C23" s="2"/>
      <c r="D23" s="16"/>
      <c r="E23" s="2"/>
    </row>
    <row r="24" spans="1:5" ht="15" customHeight="1" x14ac:dyDescent="0.25">
      <c r="A24"/>
      <c r="B24" s="19"/>
      <c r="C24" s="2"/>
      <c r="D24" s="16"/>
      <c r="E24" s="2"/>
    </row>
    <row r="25" spans="1:5" x14ac:dyDescent="0.25">
      <c r="A25"/>
      <c r="B25" s="19"/>
      <c r="C25" s="2"/>
      <c r="D25" s="16"/>
      <c r="E25" s="2"/>
    </row>
    <row r="26" spans="1:5" x14ac:dyDescent="0.25">
      <c r="A26"/>
      <c r="B26" s="19"/>
      <c r="C26" s="2"/>
      <c r="D26" s="16"/>
      <c r="E26" s="2"/>
    </row>
    <row r="27" spans="1:5" x14ac:dyDescent="0.25">
      <c r="A27"/>
      <c r="B27" s="19"/>
      <c r="C27" s="2"/>
      <c r="D27" s="16"/>
      <c r="E27" s="2"/>
    </row>
    <row r="28" spans="1:5" x14ac:dyDescent="0.25">
      <c r="A28"/>
      <c r="B28" s="19"/>
      <c r="C28" s="2"/>
      <c r="D28" s="16"/>
      <c r="E28" s="2"/>
    </row>
    <row r="29" spans="1:5" x14ac:dyDescent="0.25">
      <c r="A29"/>
      <c r="B29" s="19"/>
      <c r="C29" s="2"/>
      <c r="D29" s="16"/>
      <c r="E29" s="2"/>
    </row>
    <row r="30" spans="1:5" x14ac:dyDescent="0.25">
      <c r="A30"/>
      <c r="B30" s="19"/>
      <c r="C30" s="2"/>
      <c r="D30" s="16"/>
      <c r="E30" s="2"/>
    </row>
    <row r="31" spans="1:5" x14ac:dyDescent="0.25">
      <c r="A31"/>
      <c r="B31" s="19"/>
      <c r="C31" s="2"/>
      <c r="D31" s="16"/>
      <c r="E31" s="2"/>
    </row>
    <row r="32" spans="1:5" x14ac:dyDescent="0.25">
      <c r="A32"/>
      <c r="B32" s="19"/>
      <c r="C32" s="2"/>
      <c r="D32" s="16"/>
      <c r="E32" s="2"/>
    </row>
    <row r="33" spans="1:5" x14ac:dyDescent="0.25">
      <c r="A33"/>
      <c r="B33" s="19"/>
      <c r="C33" s="2"/>
      <c r="D33" s="16"/>
      <c r="E33" s="2"/>
    </row>
    <row r="34" spans="1:5" s="3" customFormat="1" x14ac:dyDescent="0.25">
      <c r="A34"/>
      <c r="B34" s="19"/>
      <c r="C34" s="2"/>
      <c r="D34" s="16"/>
      <c r="E34" s="2"/>
    </row>
    <row r="35" spans="1:5" x14ac:dyDescent="0.25">
      <c r="A35"/>
      <c r="B35" s="19"/>
      <c r="C35" s="2"/>
      <c r="D35" s="16"/>
      <c r="E35" s="2"/>
    </row>
    <row r="36" spans="1:5" x14ac:dyDescent="0.25">
      <c r="A36"/>
      <c r="B36" s="19"/>
      <c r="C36" s="2"/>
      <c r="D36" s="16"/>
      <c r="E36" s="2"/>
    </row>
    <row r="37" spans="1:5" s="3" customFormat="1" x14ac:dyDescent="0.25">
      <c r="A37"/>
      <c r="B37" s="19"/>
      <c r="C37" s="2"/>
      <c r="D37" s="16"/>
      <c r="E37" s="2"/>
    </row>
    <row r="38" spans="1:5" s="7" customFormat="1" x14ac:dyDescent="0.25">
      <c r="A38"/>
      <c r="B38" s="19"/>
      <c r="C38" s="2"/>
      <c r="D38" s="16"/>
      <c r="E38" s="2"/>
    </row>
    <row r="39" spans="1:5" s="7" customFormat="1" x14ac:dyDescent="0.25">
      <c r="A39"/>
      <c r="B39" s="19"/>
      <c r="C39" s="2"/>
      <c r="D39" s="16"/>
      <c r="E39" s="2"/>
    </row>
    <row r="40" spans="1:5" s="7" customFormat="1" x14ac:dyDescent="0.25">
      <c r="A40"/>
      <c r="B40" s="19"/>
      <c r="C40" s="2"/>
      <c r="D40" s="16"/>
      <c r="E40" s="2"/>
    </row>
    <row r="41" spans="1:5" s="7" customFormat="1" x14ac:dyDescent="0.25">
      <c r="A41"/>
      <c r="B41" s="19"/>
      <c r="C41" s="2"/>
      <c r="D41" s="16"/>
      <c r="E41" s="2"/>
    </row>
    <row r="42" spans="1:5" s="7" customFormat="1" x14ac:dyDescent="0.25">
      <c r="A42"/>
      <c r="B42" s="19"/>
      <c r="C42" s="2"/>
      <c r="D42" s="16"/>
      <c r="E42" s="2"/>
    </row>
    <row r="43" spans="1:5" x14ac:dyDescent="0.25">
      <c r="A43"/>
      <c r="B43" s="19"/>
      <c r="C43" s="2"/>
      <c r="D43" s="16"/>
      <c r="E43" s="2"/>
    </row>
    <row r="44" spans="1:5" x14ac:dyDescent="0.25">
      <c r="A44"/>
      <c r="B44" s="19"/>
      <c r="C44" s="2"/>
      <c r="D44" s="16"/>
      <c r="E44" s="2"/>
    </row>
    <row r="45" spans="1:5" x14ac:dyDescent="0.25">
      <c r="A45"/>
      <c r="B45" s="19"/>
      <c r="C45" s="2"/>
      <c r="D45" s="16"/>
      <c r="E45" s="2"/>
    </row>
    <row r="46" spans="1:5" x14ac:dyDescent="0.25">
      <c r="A46"/>
      <c r="B46" s="19"/>
      <c r="C46" s="2"/>
      <c r="D46" s="16"/>
    </row>
    <row r="47" spans="1:5" x14ac:dyDescent="0.25">
      <c r="A47"/>
      <c r="B47" s="19"/>
      <c r="C47" s="2"/>
      <c r="D47" s="16"/>
    </row>
    <row r="48" spans="1:5" x14ac:dyDescent="0.25">
      <c r="A48"/>
      <c r="B48" s="19"/>
      <c r="C48" s="2"/>
      <c r="D48" s="16"/>
    </row>
    <row r="49" spans="1:4" x14ac:dyDescent="0.25">
      <c r="A49"/>
      <c r="B49" s="19"/>
      <c r="C49" s="2"/>
      <c r="D49" s="16"/>
    </row>
    <row r="50" spans="1:4" x14ac:dyDescent="0.25">
      <c r="A50"/>
      <c r="B50" s="19"/>
      <c r="C50" s="2"/>
      <c r="D50" s="16"/>
    </row>
    <row r="51" spans="1:4" x14ac:dyDescent="0.25">
      <c r="A51"/>
      <c r="B51" s="19"/>
      <c r="C51" s="2"/>
      <c r="D51" s="16"/>
    </row>
    <row r="52" spans="1:4" x14ac:dyDescent="0.25">
      <c r="A52"/>
      <c r="B52" s="19"/>
      <c r="C52" s="2"/>
      <c r="D52" s="16"/>
    </row>
    <row r="53" spans="1:4" x14ac:dyDescent="0.25">
      <c r="A53"/>
      <c r="B53" s="19"/>
      <c r="C53" s="2"/>
      <c r="D53" s="16"/>
    </row>
    <row r="54" spans="1:4" x14ac:dyDescent="0.25">
      <c r="A54"/>
      <c r="B54" s="19"/>
      <c r="C54" s="2"/>
      <c r="D54" s="16"/>
    </row>
    <row r="55" spans="1:4" x14ac:dyDescent="0.25">
      <c r="A55"/>
      <c r="B55" s="19"/>
      <c r="C55" s="2"/>
      <c r="D55" s="16"/>
    </row>
    <row r="56" spans="1:4" x14ac:dyDescent="0.25">
      <c r="A56"/>
      <c r="B56" s="19"/>
      <c r="C56" s="2"/>
      <c r="D56" s="16"/>
    </row>
    <row r="57" spans="1:4" s="7" customFormat="1" x14ac:dyDescent="0.25">
      <c r="A57"/>
      <c r="B57" s="19"/>
      <c r="C57" s="2"/>
      <c r="D57" s="16"/>
    </row>
    <row r="58" spans="1:4" s="7" customFormat="1" x14ac:dyDescent="0.25">
      <c r="A58"/>
      <c r="B58" s="19"/>
      <c r="C58" s="2"/>
      <c r="D58" s="16"/>
    </row>
    <row r="59" spans="1:4" s="7" customFormat="1" x14ac:dyDescent="0.25">
      <c r="A59"/>
      <c r="B59" s="19"/>
      <c r="C59" s="2"/>
      <c r="D59" s="16"/>
    </row>
    <row r="60" spans="1:4" s="7" customFormat="1" x14ac:dyDescent="0.25">
      <c r="A60"/>
      <c r="B60" s="19"/>
      <c r="C60" s="2"/>
      <c r="D60" s="16"/>
    </row>
    <row r="61" spans="1:4" s="7" customFormat="1" x14ac:dyDescent="0.25">
      <c r="A61"/>
      <c r="B61" s="19"/>
      <c r="C61" s="2"/>
      <c r="D61" s="16"/>
    </row>
    <row r="62" spans="1:4" s="7" customFormat="1" x14ac:dyDescent="0.25">
      <c r="A62"/>
      <c r="B62" s="19"/>
      <c r="C62" s="2"/>
      <c r="D62" s="16"/>
    </row>
    <row r="63" spans="1:4" s="7" customFormat="1" x14ac:dyDescent="0.25">
      <c r="A63"/>
      <c r="B63" s="19"/>
      <c r="C63" s="2"/>
      <c r="D63" s="16"/>
    </row>
    <row r="64" spans="1:4" x14ac:dyDescent="0.25">
      <c r="A64"/>
      <c r="B64" s="19"/>
      <c r="C64" s="2"/>
      <c r="D64" s="16"/>
    </row>
    <row r="65" spans="1:4" x14ac:dyDescent="0.25">
      <c r="A65"/>
      <c r="B65" s="19"/>
      <c r="C65" s="2"/>
      <c r="D65" s="16"/>
    </row>
    <row r="66" spans="1:4" x14ac:dyDescent="0.25">
      <c r="A66"/>
      <c r="B66" s="19"/>
      <c r="C66" s="2"/>
      <c r="D66" s="16"/>
    </row>
    <row r="67" spans="1:4" x14ac:dyDescent="0.25">
      <c r="A67"/>
      <c r="B67" s="19"/>
      <c r="C67" s="2"/>
      <c r="D67" s="16"/>
    </row>
    <row r="68" spans="1:4" x14ac:dyDescent="0.25">
      <c r="A68"/>
      <c r="B68" s="19"/>
      <c r="C68" s="2"/>
      <c r="D68" s="16"/>
    </row>
    <row r="69" spans="1:4" ht="15" customHeight="1" x14ac:dyDescent="0.25">
      <c r="A69"/>
      <c r="B69" s="19"/>
      <c r="C69" s="2"/>
      <c r="D69" s="16"/>
    </row>
    <row r="70" spans="1:4" x14ac:dyDescent="0.25">
      <c r="A70"/>
      <c r="B70" s="19"/>
      <c r="C70" s="2"/>
      <c r="D70" s="16"/>
    </row>
    <row r="71" spans="1:4" x14ac:dyDescent="0.25">
      <c r="A71"/>
      <c r="B71" s="19"/>
      <c r="C71" s="2"/>
      <c r="D71" s="16"/>
    </row>
    <row r="72" spans="1:4" x14ac:dyDescent="0.25">
      <c r="A72"/>
      <c r="B72" s="19"/>
      <c r="C72" s="2"/>
      <c r="D72" s="16"/>
    </row>
    <row r="73" spans="1:4" x14ac:dyDescent="0.25">
      <c r="A73"/>
      <c r="B73" s="19"/>
      <c r="C73" s="2"/>
      <c r="D73" s="16"/>
    </row>
    <row r="74" spans="1:4" x14ac:dyDescent="0.25">
      <c r="A74"/>
      <c r="B74" s="19"/>
      <c r="C74" s="2"/>
      <c r="D74" s="16"/>
    </row>
    <row r="75" spans="1:4" x14ac:dyDescent="0.25">
      <c r="A75"/>
      <c r="B75" s="19"/>
      <c r="C75" s="2"/>
      <c r="D75" s="16"/>
    </row>
    <row r="76" spans="1:4" x14ac:dyDescent="0.25">
      <c r="A76"/>
      <c r="B76" s="19"/>
      <c r="C76" s="2"/>
      <c r="D76" s="16"/>
    </row>
    <row r="77" spans="1:4" s="3" customFormat="1" x14ac:dyDescent="0.25">
      <c r="A77"/>
      <c r="B77" s="19"/>
      <c r="C77" s="2"/>
      <c r="D77" s="16"/>
    </row>
    <row r="78" spans="1:4" x14ac:dyDescent="0.25">
      <c r="A78"/>
      <c r="B78" s="19"/>
      <c r="C78" s="2"/>
      <c r="D78" s="16"/>
    </row>
    <row r="79" spans="1:4" ht="15" customHeight="1" x14ac:dyDescent="0.25">
      <c r="A79"/>
      <c r="B79" s="19"/>
      <c r="C79" s="2"/>
      <c r="D79" s="16"/>
    </row>
    <row r="80" spans="1:4" x14ac:dyDescent="0.25">
      <c r="A80"/>
      <c r="B80" s="19"/>
      <c r="C80" s="2"/>
      <c r="D80" s="16"/>
    </row>
    <row r="81" spans="1:4" x14ac:dyDescent="0.25">
      <c r="A81"/>
      <c r="B81" s="19"/>
      <c r="C81" s="2"/>
      <c r="D81" s="16"/>
    </row>
    <row r="82" spans="1:4" x14ac:dyDescent="0.25">
      <c r="A82"/>
      <c r="B82" s="19"/>
      <c r="C82" s="2"/>
      <c r="D82" s="16"/>
    </row>
    <row r="83" spans="1:4" x14ac:dyDescent="0.25">
      <c r="A83"/>
      <c r="B83" s="19"/>
      <c r="C83" s="2"/>
      <c r="D83" s="16"/>
    </row>
    <row r="84" spans="1:4" x14ac:dyDescent="0.25">
      <c r="A84"/>
      <c r="B84" s="19"/>
      <c r="C84" s="2"/>
      <c r="D84" s="16"/>
    </row>
    <row r="85" spans="1:4" x14ac:dyDescent="0.25">
      <c r="A85"/>
      <c r="B85" s="19"/>
      <c r="C85" s="2"/>
      <c r="D85" s="16"/>
    </row>
    <row r="86" spans="1:4" x14ac:dyDescent="0.25">
      <c r="A86"/>
      <c r="B86" s="19"/>
      <c r="C86" s="2"/>
      <c r="D86" s="16"/>
    </row>
    <row r="87" spans="1:4" x14ac:dyDescent="0.25">
      <c r="A87"/>
      <c r="B87" s="19"/>
      <c r="C87" s="2"/>
      <c r="D87" s="16"/>
    </row>
    <row r="88" spans="1:4" x14ac:dyDescent="0.25">
      <c r="A88"/>
      <c r="B88" s="19"/>
      <c r="C88" s="2"/>
      <c r="D88" s="16"/>
    </row>
    <row r="89" spans="1:4" x14ac:dyDescent="0.25">
      <c r="A89"/>
      <c r="B89" s="19"/>
      <c r="C89" s="2"/>
      <c r="D89" s="16"/>
    </row>
    <row r="90" spans="1:4" x14ac:dyDescent="0.25">
      <c r="A90"/>
      <c r="B90" s="19"/>
      <c r="C90" s="2"/>
      <c r="D90" s="16"/>
    </row>
    <row r="91" spans="1:4" x14ac:dyDescent="0.25">
      <c r="A91"/>
      <c r="B91" s="19"/>
      <c r="C91" s="2"/>
      <c r="D91" s="16"/>
    </row>
    <row r="92" spans="1:4" x14ac:dyDescent="0.25">
      <c r="A92"/>
      <c r="B92" s="19"/>
      <c r="C92" s="2"/>
      <c r="D92" s="16"/>
    </row>
    <row r="93" spans="1:4" x14ac:dyDescent="0.25">
      <c r="A93"/>
      <c r="B93" s="19"/>
      <c r="C93" s="2"/>
      <c r="D93" s="16"/>
    </row>
    <row r="94" spans="1:4" x14ac:dyDescent="0.25">
      <c r="A94"/>
      <c r="B94" s="19"/>
      <c r="C94" s="2"/>
      <c r="D94" s="16"/>
    </row>
    <row r="95" spans="1:4" x14ac:dyDescent="0.25">
      <c r="A95"/>
      <c r="B95" s="19"/>
      <c r="C95" s="2"/>
      <c r="D95" s="16"/>
    </row>
    <row r="96" spans="1:4" x14ac:dyDescent="0.25">
      <c r="A96"/>
      <c r="B96" s="19"/>
      <c r="C96" s="2"/>
      <c r="D96" s="16"/>
    </row>
    <row r="97" spans="1:4" x14ac:dyDescent="0.25">
      <c r="A97"/>
      <c r="B97" s="19"/>
      <c r="C97" s="2"/>
      <c r="D97" s="16"/>
    </row>
    <row r="98" spans="1:4" x14ac:dyDescent="0.25">
      <c r="A98"/>
      <c r="B98" s="19"/>
      <c r="C98" s="2"/>
      <c r="D98" s="16"/>
    </row>
    <row r="99" spans="1:4" x14ac:dyDescent="0.25">
      <c r="A99"/>
      <c r="B99" s="19"/>
      <c r="C99" s="2"/>
      <c r="D99" s="16"/>
    </row>
    <row r="100" spans="1:4" x14ac:dyDescent="0.25">
      <c r="A100"/>
      <c r="B100" s="19"/>
      <c r="C100" s="2"/>
      <c r="D100" s="16"/>
    </row>
    <row r="101" spans="1:4" x14ac:dyDescent="0.25">
      <c r="A101"/>
      <c r="B101" s="19"/>
      <c r="C101" s="2"/>
      <c r="D101" s="16"/>
    </row>
    <row r="102" spans="1:4" x14ac:dyDescent="0.25">
      <c r="A102"/>
      <c r="B102" s="19"/>
      <c r="C102" s="2"/>
      <c r="D102" s="16"/>
    </row>
    <row r="103" spans="1:4" x14ac:dyDescent="0.25">
      <c r="A103"/>
      <c r="B103" s="19"/>
      <c r="C103" s="2"/>
      <c r="D103" s="16"/>
    </row>
    <row r="104" spans="1:4" x14ac:dyDescent="0.25">
      <c r="A104"/>
      <c r="B104" s="19"/>
      <c r="C104" s="2"/>
      <c r="D104" s="16"/>
    </row>
    <row r="105" spans="1:4" x14ac:dyDescent="0.25">
      <c r="A105"/>
      <c r="B105" s="19"/>
      <c r="C105" s="2"/>
      <c r="D105" s="16"/>
    </row>
    <row r="106" spans="1:4" x14ac:dyDescent="0.25">
      <c r="A106"/>
      <c r="B106" s="19"/>
      <c r="C106" s="2"/>
      <c r="D106" s="16"/>
    </row>
    <row r="107" spans="1:4" x14ac:dyDescent="0.25">
      <c r="A107"/>
      <c r="B107" s="19"/>
      <c r="C107" s="2"/>
      <c r="D107" s="16"/>
    </row>
    <row r="108" spans="1:4" x14ac:dyDescent="0.25">
      <c r="A108"/>
      <c r="B108" s="19"/>
      <c r="C108" s="2"/>
      <c r="D108" s="16"/>
    </row>
    <row r="109" spans="1:4" x14ac:dyDescent="0.25">
      <c r="A109"/>
      <c r="B109" s="19"/>
      <c r="C109" s="2"/>
      <c r="D109" s="16"/>
    </row>
    <row r="110" spans="1:4" x14ac:dyDescent="0.25">
      <c r="A110"/>
      <c r="B110" s="19"/>
      <c r="C110" s="2"/>
      <c r="D110" s="16"/>
    </row>
    <row r="111" spans="1:4" x14ac:dyDescent="0.25">
      <c r="A111"/>
      <c r="B111" s="19"/>
      <c r="C111" s="2"/>
      <c r="D111" s="16"/>
    </row>
    <row r="112" spans="1:4" x14ac:dyDescent="0.25">
      <c r="A112"/>
      <c r="B112" s="19"/>
      <c r="C112" s="2"/>
      <c r="D112" s="16"/>
    </row>
    <row r="113" spans="1:4" x14ac:dyDescent="0.25">
      <c r="A113"/>
      <c r="B113" s="19"/>
      <c r="C113" s="2"/>
      <c r="D113" s="16"/>
    </row>
    <row r="114" spans="1:4" x14ac:dyDescent="0.25">
      <c r="A114"/>
      <c r="B114" s="19"/>
      <c r="C114" s="2"/>
      <c r="D114" s="16"/>
    </row>
    <row r="115" spans="1:4" x14ac:dyDescent="0.25">
      <c r="A115"/>
      <c r="B115" s="19"/>
      <c r="C115" s="2"/>
      <c r="D115" s="16"/>
    </row>
    <row r="116" spans="1:4" x14ac:dyDescent="0.25">
      <c r="A116"/>
      <c r="B116" s="19"/>
      <c r="C116" s="2"/>
      <c r="D116" s="16"/>
    </row>
    <row r="117" spans="1:4" x14ac:dyDescent="0.25">
      <c r="A117"/>
      <c r="B117" s="19"/>
      <c r="C117" s="2"/>
      <c r="D117" s="16"/>
    </row>
    <row r="118" spans="1:4" x14ac:dyDescent="0.25">
      <c r="A118"/>
      <c r="B118" s="19"/>
      <c r="C118" s="2"/>
      <c r="D118" s="16"/>
    </row>
    <row r="119" spans="1:4" x14ac:dyDescent="0.25">
      <c r="A119"/>
      <c r="B119" s="19"/>
      <c r="C119" s="2"/>
      <c r="D119" s="16"/>
    </row>
    <row r="120" spans="1:4" x14ac:dyDescent="0.25">
      <c r="A120"/>
      <c r="B120" s="19"/>
      <c r="C120" s="2"/>
      <c r="D120" s="16"/>
    </row>
    <row r="121" spans="1:4" x14ac:dyDescent="0.25">
      <c r="A121"/>
      <c r="B121" s="19"/>
      <c r="C121" s="2"/>
      <c r="D121" s="16"/>
    </row>
    <row r="122" spans="1:4" x14ac:dyDescent="0.25">
      <c r="A122"/>
      <c r="B122" s="19"/>
      <c r="C122" s="2"/>
      <c r="D122" s="16"/>
    </row>
    <row r="123" spans="1:4" x14ac:dyDescent="0.25">
      <c r="A123"/>
      <c r="B123" s="19"/>
      <c r="C123" s="2"/>
      <c r="D123" s="16"/>
    </row>
    <row r="124" spans="1:4" x14ac:dyDescent="0.25">
      <c r="A124"/>
      <c r="B124" s="19"/>
      <c r="C124" s="2"/>
      <c r="D124" s="16"/>
    </row>
    <row r="125" spans="1:4" x14ac:dyDescent="0.25">
      <c r="A125"/>
      <c r="B125" s="19"/>
      <c r="C125" s="2"/>
      <c r="D125" s="16"/>
    </row>
    <row r="126" spans="1:4" x14ac:dyDescent="0.25">
      <c r="A126"/>
      <c r="B126" s="19"/>
      <c r="C126" s="2"/>
      <c r="D126" s="16"/>
    </row>
    <row r="127" spans="1:4" x14ac:dyDescent="0.25">
      <c r="A127"/>
      <c r="B127" s="19"/>
      <c r="C127" s="2"/>
      <c r="D127" s="16"/>
    </row>
    <row r="128" spans="1:4" x14ac:dyDescent="0.25">
      <c r="A128"/>
      <c r="B128" s="19"/>
      <c r="C128" s="2"/>
      <c r="D128" s="16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64" style="2" customWidth="1"/>
    <col min="2" max="2" width="19.28515625" style="17" bestFit="1" customWidth="1"/>
    <col min="3" max="3" width="26" customWidth="1"/>
    <col min="5" max="5" width="57.42578125" customWidth="1"/>
  </cols>
  <sheetData>
    <row r="1" spans="1:5" ht="15" customHeight="1" x14ac:dyDescent="0.25">
      <c r="A1"/>
      <c r="B1" s="19"/>
      <c r="C1" s="2"/>
      <c r="D1" s="16"/>
      <c r="E1" s="2"/>
    </row>
    <row r="2" spans="1:5" ht="15" customHeight="1" x14ac:dyDescent="0.25">
      <c r="A2" s="3" t="s">
        <v>55</v>
      </c>
      <c r="B2" s="19"/>
      <c r="C2" s="2"/>
      <c r="D2" s="16"/>
      <c r="E2" s="2"/>
    </row>
    <row r="3" spans="1:5" ht="15" customHeight="1" x14ac:dyDescent="0.25">
      <c r="A3" t="s">
        <v>54</v>
      </c>
      <c r="B3" s="19">
        <v>10</v>
      </c>
      <c r="C3" s="2" t="s">
        <v>43</v>
      </c>
      <c r="D3" s="16"/>
      <c r="E3" s="2"/>
    </row>
    <row r="4" spans="1:5" ht="15" customHeight="1" x14ac:dyDescent="0.25">
      <c r="A4" t="s">
        <v>38</v>
      </c>
      <c r="B4" s="17">
        <v>300</v>
      </c>
      <c r="C4" s="2" t="s">
        <v>3</v>
      </c>
      <c r="D4" s="16"/>
      <c r="E4" s="2"/>
    </row>
    <row r="5" spans="1:5" ht="15" customHeight="1" x14ac:dyDescent="0.25">
      <c r="A5" t="s">
        <v>57</v>
      </c>
      <c r="B5" s="19">
        <f>B3*B4/1000</f>
        <v>3</v>
      </c>
      <c r="C5" s="2" t="s">
        <v>26</v>
      </c>
      <c r="D5" s="16"/>
      <c r="E5" s="2"/>
    </row>
    <row r="6" spans="1:5" ht="15" customHeight="1" x14ac:dyDescent="0.25">
      <c r="A6" t="s">
        <v>56</v>
      </c>
      <c r="B6" s="19">
        <v>40</v>
      </c>
      <c r="C6" s="2" t="s">
        <v>34</v>
      </c>
      <c r="D6" s="16"/>
      <c r="E6" s="2"/>
    </row>
    <row r="7" spans="1:5" x14ac:dyDescent="0.25">
      <c r="A7" t="s">
        <v>58</v>
      </c>
      <c r="B7" s="19">
        <f>B5*B6</f>
        <v>120</v>
      </c>
      <c r="C7" s="2" t="s">
        <v>26</v>
      </c>
      <c r="D7" s="16"/>
      <c r="E7" s="2"/>
    </row>
    <row r="8" spans="1:5" ht="30" x14ac:dyDescent="0.25">
      <c r="A8" s="13" t="s">
        <v>59</v>
      </c>
      <c r="B8" s="14">
        <v>0.5</v>
      </c>
      <c r="C8" s="8"/>
      <c r="D8" s="16"/>
      <c r="E8" s="2"/>
    </row>
    <row r="9" spans="1:5" x14ac:dyDescent="0.25">
      <c r="A9" s="10" t="s">
        <v>29</v>
      </c>
      <c r="B9" s="26">
        <f>B7*(1+B8)</f>
        <v>180</v>
      </c>
      <c r="C9" s="15" t="s">
        <v>37</v>
      </c>
      <c r="D9" s="16"/>
      <c r="E9" s="2"/>
    </row>
    <row r="10" spans="1:5" x14ac:dyDescent="0.25">
      <c r="A10" s="3"/>
      <c r="B10"/>
      <c r="D10" s="16"/>
      <c r="E10" s="2"/>
    </row>
    <row r="11" spans="1:5" x14ac:dyDescent="0.25">
      <c r="A11" s="2" t="s">
        <v>0</v>
      </c>
      <c r="B11"/>
      <c r="D11" s="16"/>
      <c r="E11" s="2"/>
    </row>
    <row r="12" spans="1:5" x14ac:dyDescent="0.25">
      <c r="A12" s="3"/>
      <c r="B12"/>
      <c r="D12" s="16"/>
      <c r="E12" s="2"/>
    </row>
    <row r="13" spans="1:5" x14ac:dyDescent="0.25">
      <c r="A13" s="3"/>
      <c r="B13"/>
      <c r="D13" s="16"/>
      <c r="E13" s="2"/>
    </row>
    <row r="14" spans="1:5" x14ac:dyDescent="0.25">
      <c r="A14" s="3"/>
      <c r="B14"/>
      <c r="D14" s="16"/>
      <c r="E14" s="2"/>
    </row>
    <row r="15" spans="1:5" x14ac:dyDescent="0.25">
      <c r="A15" s="3"/>
      <c r="B15"/>
      <c r="D15" s="16"/>
      <c r="E15" s="2"/>
    </row>
    <row r="16" spans="1:5" s="3" customFormat="1" x14ac:dyDescent="0.25">
      <c r="B16"/>
      <c r="C16"/>
      <c r="D16" s="16"/>
      <c r="E16" s="2"/>
    </row>
    <row r="17" spans="1:5" x14ac:dyDescent="0.25">
      <c r="A17" s="3"/>
      <c r="B17"/>
      <c r="D17" s="16"/>
      <c r="E17" s="2"/>
    </row>
    <row r="18" spans="1:5" x14ac:dyDescent="0.25">
      <c r="A18" s="3"/>
      <c r="B18"/>
      <c r="D18" s="16"/>
      <c r="E18" s="2"/>
    </row>
    <row r="19" spans="1:5" s="3" customFormat="1" x14ac:dyDescent="0.25">
      <c r="B19"/>
      <c r="C19"/>
      <c r="D19" s="16"/>
      <c r="E19" s="2"/>
    </row>
    <row r="20" spans="1:5" s="7" customFormat="1" x14ac:dyDescent="0.25">
      <c r="A20" s="3"/>
      <c r="B20"/>
      <c r="C20"/>
      <c r="D20" s="16"/>
      <c r="E20" s="2"/>
    </row>
    <row r="21" spans="1:5" s="7" customFormat="1" x14ac:dyDescent="0.25">
      <c r="A21" s="3"/>
      <c r="B21"/>
      <c r="C21"/>
      <c r="D21" s="16"/>
      <c r="E21" s="2"/>
    </row>
    <row r="22" spans="1:5" s="7" customFormat="1" x14ac:dyDescent="0.25">
      <c r="A22" s="3"/>
      <c r="B22"/>
      <c r="C22"/>
      <c r="D22" s="16"/>
      <c r="E22" s="2"/>
    </row>
    <row r="23" spans="1:5" s="7" customFormat="1" x14ac:dyDescent="0.25">
      <c r="A23" s="3"/>
      <c r="B23"/>
      <c r="C23"/>
      <c r="D23" s="16"/>
      <c r="E23" s="2"/>
    </row>
    <row r="24" spans="1:5" s="7" customFormat="1" x14ac:dyDescent="0.25">
      <c r="A24" s="3"/>
      <c r="B24"/>
      <c r="C24"/>
      <c r="D24" s="16"/>
      <c r="E24" s="2"/>
    </row>
    <row r="25" spans="1:5" x14ac:dyDescent="0.25">
      <c r="A25" s="3"/>
      <c r="B25"/>
      <c r="D25" s="16"/>
      <c r="E25" s="2"/>
    </row>
    <row r="26" spans="1:5" x14ac:dyDescent="0.25">
      <c r="A26" s="3"/>
      <c r="B26"/>
      <c r="D26" s="16"/>
      <c r="E26" s="2"/>
    </row>
    <row r="27" spans="1:5" x14ac:dyDescent="0.25">
      <c r="A27" s="3"/>
      <c r="B27"/>
      <c r="D27" s="16"/>
      <c r="E27" s="2"/>
    </row>
    <row r="28" spans="1:5" x14ac:dyDescent="0.25">
      <c r="A28" s="3"/>
      <c r="B28"/>
      <c r="D28" s="16"/>
    </row>
    <row r="29" spans="1:5" x14ac:dyDescent="0.25">
      <c r="A29" s="3"/>
      <c r="B29"/>
      <c r="D29" s="16"/>
    </row>
    <row r="30" spans="1:5" x14ac:dyDescent="0.25">
      <c r="A30" s="3"/>
      <c r="B30"/>
      <c r="D30" s="16"/>
    </row>
    <row r="31" spans="1:5" x14ac:dyDescent="0.25">
      <c r="A31" s="3"/>
      <c r="B31"/>
      <c r="D31" s="16"/>
    </row>
    <row r="32" spans="1:5" x14ac:dyDescent="0.25">
      <c r="A32" s="3"/>
      <c r="B32"/>
      <c r="D32" s="16"/>
    </row>
    <row r="33" spans="1:4" x14ac:dyDescent="0.25">
      <c r="A33" s="3"/>
      <c r="B33"/>
      <c r="D33" s="16"/>
    </row>
    <row r="34" spans="1:4" x14ac:dyDescent="0.25">
      <c r="A34" s="3"/>
      <c r="B34"/>
      <c r="D34" s="16"/>
    </row>
    <row r="35" spans="1:4" x14ac:dyDescent="0.25">
      <c r="A35" s="3"/>
      <c r="B35"/>
      <c r="D35" s="16"/>
    </row>
    <row r="36" spans="1:4" x14ac:dyDescent="0.25">
      <c r="A36" s="3"/>
      <c r="B36"/>
      <c r="D36" s="16"/>
    </row>
    <row r="37" spans="1:4" x14ac:dyDescent="0.25">
      <c r="A37" s="3"/>
      <c r="B37"/>
      <c r="D37" s="16"/>
    </row>
    <row r="38" spans="1:4" x14ac:dyDescent="0.25">
      <c r="A38" s="3"/>
      <c r="B38"/>
      <c r="D38" s="16"/>
    </row>
    <row r="39" spans="1:4" s="7" customFormat="1" x14ac:dyDescent="0.25">
      <c r="A39" s="3"/>
      <c r="B39"/>
      <c r="C39"/>
      <c r="D39" s="16"/>
    </row>
    <row r="40" spans="1:4" s="7" customFormat="1" x14ac:dyDescent="0.25">
      <c r="A40" s="3"/>
      <c r="B40"/>
      <c r="C40"/>
      <c r="D40" s="16"/>
    </row>
    <row r="41" spans="1:4" s="7" customFormat="1" x14ac:dyDescent="0.25">
      <c r="A41" s="3"/>
      <c r="B41"/>
      <c r="C41"/>
      <c r="D41" s="16"/>
    </row>
    <row r="42" spans="1:4" s="7" customFormat="1" x14ac:dyDescent="0.25">
      <c r="A42" s="3"/>
      <c r="B42"/>
      <c r="C42"/>
      <c r="D42" s="16"/>
    </row>
    <row r="43" spans="1:4" s="7" customFormat="1" x14ac:dyDescent="0.25">
      <c r="A43" s="3"/>
      <c r="B43"/>
      <c r="C43"/>
      <c r="D43" s="16"/>
    </row>
    <row r="44" spans="1:4" s="7" customFormat="1" x14ac:dyDescent="0.25">
      <c r="A44" s="3"/>
      <c r="B44"/>
      <c r="C44"/>
      <c r="D44" s="16"/>
    </row>
    <row r="45" spans="1:4" s="7" customFormat="1" x14ac:dyDescent="0.25">
      <c r="A45" s="3"/>
      <c r="B45"/>
      <c r="C45"/>
      <c r="D45" s="16"/>
    </row>
    <row r="46" spans="1:4" x14ac:dyDescent="0.25">
      <c r="A46" s="3"/>
      <c r="B46"/>
      <c r="D46" s="16"/>
    </row>
    <row r="47" spans="1:4" x14ac:dyDescent="0.25">
      <c r="A47" s="3"/>
      <c r="B47"/>
      <c r="D47" s="16"/>
    </row>
    <row r="48" spans="1:4" x14ac:dyDescent="0.25">
      <c r="A48" s="3"/>
      <c r="B48"/>
      <c r="D48" s="16"/>
    </row>
    <row r="49" spans="1:4" x14ac:dyDescent="0.25">
      <c r="A49" s="3"/>
      <c r="B49"/>
      <c r="D49" s="16"/>
    </row>
    <row r="50" spans="1:4" x14ac:dyDescent="0.25">
      <c r="A50" s="3"/>
      <c r="B50"/>
      <c r="D50" s="16"/>
    </row>
    <row r="51" spans="1:4" ht="15" customHeight="1" x14ac:dyDescent="0.25">
      <c r="A51" s="3"/>
      <c r="B51"/>
      <c r="D51" s="16"/>
    </row>
    <row r="52" spans="1:4" x14ac:dyDescent="0.25">
      <c r="A52" s="3"/>
      <c r="B52"/>
      <c r="D52" s="16"/>
    </row>
    <row r="53" spans="1:4" x14ac:dyDescent="0.25">
      <c r="A53" s="3"/>
      <c r="B53"/>
      <c r="D53" s="16"/>
    </row>
    <row r="54" spans="1:4" x14ac:dyDescent="0.25">
      <c r="A54" s="3"/>
      <c r="B54"/>
      <c r="D54" s="16"/>
    </row>
    <row r="55" spans="1:4" x14ac:dyDescent="0.25">
      <c r="A55" s="3"/>
      <c r="B55"/>
      <c r="D55" s="16"/>
    </row>
    <row r="56" spans="1:4" x14ac:dyDescent="0.25">
      <c r="A56" s="3"/>
      <c r="B56"/>
      <c r="D56" s="16"/>
    </row>
    <row r="57" spans="1:4" x14ac:dyDescent="0.25">
      <c r="A57" s="3"/>
      <c r="B57"/>
      <c r="D57" s="16"/>
    </row>
    <row r="58" spans="1:4" x14ac:dyDescent="0.25">
      <c r="A58" s="3"/>
      <c r="B58"/>
      <c r="D58" s="16"/>
    </row>
    <row r="59" spans="1:4" s="3" customFormat="1" x14ac:dyDescent="0.25">
      <c r="B59"/>
      <c r="C59"/>
      <c r="D59" s="16"/>
    </row>
    <row r="60" spans="1:4" x14ac:dyDescent="0.25">
      <c r="A60" s="3"/>
      <c r="B60"/>
      <c r="D60" s="16"/>
    </row>
    <row r="61" spans="1:4" ht="15" customHeight="1" x14ac:dyDescent="0.25">
      <c r="A61" s="3"/>
      <c r="B61"/>
      <c r="D61" s="16"/>
    </row>
    <row r="62" spans="1:4" x14ac:dyDescent="0.25">
      <c r="A62" s="3"/>
      <c r="B62"/>
      <c r="D62" s="16"/>
    </row>
    <row r="63" spans="1:4" x14ac:dyDescent="0.25">
      <c r="A63" s="3"/>
      <c r="B63"/>
      <c r="D63" s="16"/>
    </row>
    <row r="64" spans="1:4" x14ac:dyDescent="0.25">
      <c r="A64" s="3"/>
      <c r="B64"/>
      <c r="D64" s="16"/>
    </row>
    <row r="65" spans="1:4" x14ac:dyDescent="0.25">
      <c r="A65" s="3"/>
      <c r="B65"/>
      <c r="D65" s="16"/>
    </row>
    <row r="66" spans="1:4" x14ac:dyDescent="0.25">
      <c r="A66" s="3"/>
      <c r="B66"/>
      <c r="D66" s="16"/>
    </row>
    <row r="67" spans="1:4" x14ac:dyDescent="0.25">
      <c r="A67" s="3"/>
      <c r="B67"/>
      <c r="D67" s="16"/>
    </row>
    <row r="68" spans="1:4" x14ac:dyDescent="0.25">
      <c r="A68" s="3"/>
      <c r="B68"/>
      <c r="D68" s="16"/>
    </row>
    <row r="69" spans="1:4" x14ac:dyDescent="0.25">
      <c r="A69" s="3"/>
      <c r="B69"/>
      <c r="D69" s="16"/>
    </row>
    <row r="70" spans="1:4" x14ac:dyDescent="0.25">
      <c r="A70" s="3"/>
      <c r="B70"/>
      <c r="D70" s="16"/>
    </row>
    <row r="71" spans="1:4" x14ac:dyDescent="0.25">
      <c r="A71" s="3"/>
      <c r="B71"/>
      <c r="D71" s="16"/>
    </row>
    <row r="72" spans="1:4" x14ac:dyDescent="0.25">
      <c r="A72" s="3"/>
      <c r="B72"/>
      <c r="D72" s="16"/>
    </row>
    <row r="73" spans="1:4" x14ac:dyDescent="0.25">
      <c r="A73" s="3"/>
      <c r="B73"/>
      <c r="D73" s="16"/>
    </row>
    <row r="74" spans="1:4" x14ac:dyDescent="0.25">
      <c r="A74" s="3"/>
      <c r="B74"/>
      <c r="D74" s="16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00" workbookViewId="0">
      <selection activeCell="A14" sqref="A14"/>
    </sheetView>
  </sheetViews>
  <sheetFormatPr baseColWidth="10" defaultRowHeight="15" x14ac:dyDescent="0.25"/>
  <cols>
    <col min="1" max="1" width="64" style="2" customWidth="1"/>
    <col min="2" max="2" width="19.28515625" style="17" bestFit="1" customWidth="1"/>
    <col min="3" max="3" width="26" customWidth="1"/>
    <col min="5" max="5" width="57.42578125" customWidth="1"/>
  </cols>
  <sheetData>
    <row r="1" spans="1:5" x14ac:dyDescent="0.25">
      <c r="A1" s="3"/>
      <c r="B1"/>
      <c r="D1" s="16"/>
      <c r="E1" s="2"/>
    </row>
    <row r="2" spans="1:5" x14ac:dyDescent="0.25">
      <c r="A2" s="3" t="s">
        <v>64</v>
      </c>
      <c r="B2"/>
      <c r="D2" s="16"/>
      <c r="E2" s="2"/>
    </row>
    <row r="3" spans="1:5" x14ac:dyDescent="0.25">
      <c r="A3" t="s">
        <v>65</v>
      </c>
      <c r="B3" s="1">
        <v>5.5</v>
      </c>
      <c r="C3" t="s">
        <v>60</v>
      </c>
      <c r="E3" s="2"/>
    </row>
    <row r="4" spans="1:5" x14ac:dyDescent="0.25">
      <c r="A4" t="s">
        <v>66</v>
      </c>
      <c r="B4" s="1">
        <v>2.33</v>
      </c>
      <c r="C4" t="s">
        <v>61</v>
      </c>
      <c r="E4" s="2"/>
    </row>
    <row r="5" spans="1:5" x14ac:dyDescent="0.25">
      <c r="A5" t="s">
        <v>67</v>
      </c>
      <c r="B5" s="1">
        <f>B3*B4/100</f>
        <v>0.12815000000000001</v>
      </c>
      <c r="C5" t="s">
        <v>62</v>
      </c>
      <c r="E5" s="2"/>
    </row>
    <row r="6" spans="1:5" x14ac:dyDescent="0.25">
      <c r="A6" t="s">
        <v>68</v>
      </c>
      <c r="B6" s="1">
        <v>0.04</v>
      </c>
      <c r="C6" t="s">
        <v>62</v>
      </c>
      <c r="E6" s="2"/>
    </row>
    <row r="7" spans="1:5" s="3" customFormat="1" x14ac:dyDescent="0.25">
      <c r="A7" t="s">
        <v>69</v>
      </c>
      <c r="B7" s="19">
        <v>2500</v>
      </c>
      <c r="C7" t="s">
        <v>63</v>
      </c>
      <c r="D7"/>
      <c r="E7" s="2"/>
    </row>
    <row r="8" spans="1:5" x14ac:dyDescent="0.25">
      <c r="A8" s="10" t="s">
        <v>29</v>
      </c>
      <c r="B8" s="26">
        <f>(B5+B6)*B7</f>
        <v>420.37500000000006</v>
      </c>
      <c r="C8" s="15" t="s">
        <v>37</v>
      </c>
      <c r="D8" s="16"/>
      <c r="E8" s="2"/>
    </row>
    <row r="9" spans="1:5" x14ac:dyDescent="0.25">
      <c r="A9" s="4" t="s">
        <v>70</v>
      </c>
      <c r="D9" s="16"/>
      <c r="E9" s="2"/>
    </row>
    <row r="10" spans="1:5" s="3" customFormat="1" x14ac:dyDescent="0.25">
      <c r="D10" s="16"/>
      <c r="E10" s="2"/>
    </row>
    <row r="11" spans="1:5" s="7" customFormat="1" x14ac:dyDescent="0.25">
      <c r="A11" s="3"/>
      <c r="B11" s="3"/>
      <c r="C11" s="3"/>
      <c r="D11" s="16"/>
      <c r="E11" s="2"/>
    </row>
    <row r="12" spans="1:5" s="7" customFormat="1" x14ac:dyDescent="0.25">
      <c r="A12" s="3"/>
      <c r="B12" s="3"/>
      <c r="C12" s="3"/>
      <c r="D12" s="16"/>
      <c r="E12" s="2"/>
    </row>
    <row r="13" spans="1:5" s="7" customFormat="1" x14ac:dyDescent="0.25">
      <c r="A13" s="3"/>
      <c r="B13" s="3"/>
      <c r="C13" s="3"/>
      <c r="D13" s="16"/>
      <c r="E13" s="2"/>
    </row>
    <row r="14" spans="1:5" s="7" customFormat="1" x14ac:dyDescent="0.25">
      <c r="A14" s="3"/>
      <c r="B14" s="3"/>
      <c r="C14" s="3"/>
      <c r="D14" s="16"/>
      <c r="E14" s="2"/>
    </row>
    <row r="15" spans="1:5" s="7" customFormat="1" x14ac:dyDescent="0.25">
      <c r="A15" s="3"/>
      <c r="B15" s="3"/>
      <c r="C15" s="3"/>
      <c r="D15" s="16"/>
      <c r="E15" s="2"/>
    </row>
    <row r="16" spans="1:5" x14ac:dyDescent="0.25">
      <c r="A16" s="3"/>
      <c r="B16" s="3"/>
      <c r="C16" s="3"/>
      <c r="D16" s="16"/>
      <c r="E16" s="2"/>
    </row>
    <row r="17" spans="1:5" x14ac:dyDescent="0.25">
      <c r="A17" s="3"/>
      <c r="B17" s="3"/>
      <c r="C17" s="3"/>
      <c r="D17" s="16"/>
      <c r="E17" s="2"/>
    </row>
    <row r="18" spans="1:5" x14ac:dyDescent="0.25">
      <c r="A18" s="3"/>
      <c r="B18" s="3"/>
      <c r="C18" s="3"/>
      <c r="D18" s="16"/>
      <c r="E18" s="2"/>
    </row>
    <row r="19" spans="1:5" x14ac:dyDescent="0.25">
      <c r="A19" s="3"/>
      <c r="B19" s="3"/>
      <c r="C19" s="3"/>
      <c r="D19" s="16"/>
    </row>
    <row r="20" spans="1:5" x14ac:dyDescent="0.25">
      <c r="A20" s="3"/>
      <c r="B20" s="3"/>
      <c r="C20" s="3"/>
      <c r="D20" s="16"/>
    </row>
    <row r="21" spans="1:5" x14ac:dyDescent="0.25">
      <c r="A21" s="3"/>
      <c r="B21" s="3"/>
      <c r="C21" s="3"/>
      <c r="D21" s="16"/>
    </row>
    <row r="22" spans="1:5" x14ac:dyDescent="0.25">
      <c r="A22" s="3"/>
      <c r="B22" s="3"/>
      <c r="C22" s="3"/>
      <c r="D22" s="16"/>
    </row>
    <row r="23" spans="1:5" x14ac:dyDescent="0.25">
      <c r="A23" s="3"/>
      <c r="B23" s="3"/>
      <c r="C23" s="3"/>
      <c r="D23" s="16"/>
    </row>
    <row r="24" spans="1:5" x14ac:dyDescent="0.25">
      <c r="A24" s="3"/>
      <c r="B24" s="3"/>
      <c r="C24" s="3"/>
      <c r="D24" s="16"/>
    </row>
    <row r="25" spans="1:5" x14ac:dyDescent="0.25">
      <c r="A25" s="3"/>
      <c r="B25" s="3"/>
      <c r="C25" s="3"/>
      <c r="D25" s="16"/>
    </row>
    <row r="26" spans="1:5" x14ac:dyDescent="0.25">
      <c r="A26" s="3"/>
      <c r="B26" s="3"/>
      <c r="C26" s="3"/>
      <c r="D26" s="16"/>
    </row>
    <row r="27" spans="1:5" x14ac:dyDescent="0.25">
      <c r="A27" s="3"/>
      <c r="B27" s="3"/>
      <c r="C27" s="3"/>
      <c r="D27" s="16"/>
    </row>
    <row r="28" spans="1:5" x14ac:dyDescent="0.25">
      <c r="A28" s="3"/>
      <c r="B28" s="3"/>
      <c r="C28" s="3"/>
      <c r="D28" s="16"/>
    </row>
    <row r="29" spans="1:5" x14ac:dyDescent="0.25">
      <c r="A29" s="3"/>
      <c r="B29" s="3"/>
      <c r="C29" s="3"/>
      <c r="D29" s="16"/>
    </row>
    <row r="30" spans="1:5" s="7" customFormat="1" x14ac:dyDescent="0.25">
      <c r="A30" s="3"/>
      <c r="B30" s="3"/>
      <c r="C30" s="3"/>
      <c r="D30" s="16"/>
    </row>
    <row r="31" spans="1:5" s="7" customFormat="1" x14ac:dyDescent="0.25">
      <c r="A31" s="3"/>
      <c r="B31" s="3"/>
      <c r="C31" s="3"/>
      <c r="D31" s="16"/>
    </row>
    <row r="32" spans="1:5" s="7" customFormat="1" x14ac:dyDescent="0.25">
      <c r="A32" s="3"/>
      <c r="B32" s="3"/>
      <c r="C32" s="3"/>
      <c r="D32" s="16"/>
    </row>
    <row r="33" spans="1:4" s="7" customFormat="1" x14ac:dyDescent="0.25">
      <c r="A33" s="3"/>
      <c r="B33" s="3"/>
      <c r="C33" s="3"/>
      <c r="D33" s="16"/>
    </row>
    <row r="34" spans="1:4" s="7" customFormat="1" x14ac:dyDescent="0.25">
      <c r="A34" s="3"/>
      <c r="B34" s="3"/>
      <c r="C34" s="3"/>
      <c r="D34" s="16"/>
    </row>
    <row r="35" spans="1:4" s="7" customFormat="1" x14ac:dyDescent="0.25">
      <c r="A35" s="3"/>
      <c r="B35" s="3"/>
      <c r="C35" s="3"/>
      <c r="D35" s="16"/>
    </row>
    <row r="36" spans="1:4" s="7" customFormat="1" x14ac:dyDescent="0.25">
      <c r="A36" s="3"/>
      <c r="B36" s="3"/>
      <c r="C36" s="3"/>
      <c r="D36" s="16"/>
    </row>
    <row r="37" spans="1:4" x14ac:dyDescent="0.25">
      <c r="A37" s="3"/>
      <c r="B37" s="3"/>
      <c r="C37" s="3"/>
      <c r="D37" s="16"/>
    </row>
    <row r="38" spans="1:4" x14ac:dyDescent="0.25">
      <c r="A38" s="3"/>
      <c r="B38" s="3"/>
      <c r="C38" s="3"/>
      <c r="D38" s="16"/>
    </row>
    <row r="39" spans="1:4" x14ac:dyDescent="0.25">
      <c r="A39" s="3"/>
      <c r="B39" s="3"/>
      <c r="C39" s="3"/>
      <c r="D39" s="16"/>
    </row>
    <row r="40" spans="1:4" x14ac:dyDescent="0.25">
      <c r="A40" s="3"/>
      <c r="B40" s="3"/>
      <c r="C40" s="3"/>
      <c r="D40" s="16"/>
    </row>
    <row r="41" spans="1:4" x14ac:dyDescent="0.25">
      <c r="A41" s="3"/>
      <c r="B41" s="3"/>
      <c r="C41" s="3"/>
      <c r="D41" s="16"/>
    </row>
    <row r="42" spans="1:4" ht="15" customHeight="1" x14ac:dyDescent="0.25">
      <c r="A42" s="3"/>
      <c r="B42" s="3"/>
      <c r="C42" s="3"/>
      <c r="D42" s="16"/>
    </row>
    <row r="43" spans="1:4" x14ac:dyDescent="0.25">
      <c r="A43" s="3"/>
      <c r="B43" s="3"/>
      <c r="C43" s="3"/>
      <c r="D43" s="16"/>
    </row>
    <row r="44" spans="1:4" x14ac:dyDescent="0.25">
      <c r="A44" s="3"/>
      <c r="B44" s="3"/>
      <c r="C44" s="3"/>
      <c r="D44" s="16"/>
    </row>
    <row r="45" spans="1:4" x14ac:dyDescent="0.25">
      <c r="A45" s="3"/>
      <c r="B45" s="3"/>
      <c r="C45" s="3"/>
      <c r="D45" s="16"/>
    </row>
    <row r="46" spans="1:4" x14ac:dyDescent="0.25">
      <c r="A46" s="3"/>
      <c r="B46" s="3"/>
      <c r="C46" s="3"/>
      <c r="D46" s="16"/>
    </row>
    <row r="47" spans="1:4" x14ac:dyDescent="0.25">
      <c r="A47" s="3"/>
      <c r="B47" s="3"/>
      <c r="C47" s="3"/>
      <c r="D47" s="16"/>
    </row>
    <row r="48" spans="1:4" x14ac:dyDescent="0.25">
      <c r="A48" s="3"/>
      <c r="B48" s="3"/>
      <c r="C48" s="3"/>
      <c r="D48" s="16"/>
    </row>
    <row r="49" spans="1:4" x14ac:dyDescent="0.25">
      <c r="A49" s="3"/>
      <c r="B49" s="3"/>
      <c r="C49" s="3"/>
      <c r="D49" s="16"/>
    </row>
    <row r="50" spans="1:4" s="3" customFormat="1" x14ac:dyDescent="0.25">
      <c r="D50" s="16"/>
    </row>
    <row r="51" spans="1:4" x14ac:dyDescent="0.25">
      <c r="A51" s="3"/>
      <c r="B51" s="3"/>
      <c r="C51" s="3"/>
      <c r="D51" s="16"/>
    </row>
    <row r="52" spans="1:4" ht="15" customHeight="1" x14ac:dyDescent="0.25">
      <c r="A52" s="3"/>
      <c r="B52" s="3"/>
      <c r="C52" s="3"/>
      <c r="D52" s="16"/>
    </row>
    <row r="53" spans="1:4" x14ac:dyDescent="0.25">
      <c r="A53" s="3"/>
      <c r="B53" s="3"/>
      <c r="C53" s="3"/>
      <c r="D53" s="16"/>
    </row>
    <row r="54" spans="1:4" x14ac:dyDescent="0.25">
      <c r="A54" s="3"/>
      <c r="B54" s="3"/>
      <c r="C54" s="3"/>
      <c r="D54" s="16"/>
    </row>
    <row r="55" spans="1:4" x14ac:dyDescent="0.25">
      <c r="A55" s="3"/>
      <c r="B55" s="3"/>
      <c r="C55" s="3"/>
      <c r="D55" s="16"/>
    </row>
    <row r="56" spans="1:4" x14ac:dyDescent="0.25">
      <c r="A56" s="3"/>
      <c r="B56" s="3"/>
      <c r="C56" s="3"/>
      <c r="D56" s="16"/>
    </row>
    <row r="57" spans="1:4" x14ac:dyDescent="0.25">
      <c r="A57" s="3"/>
      <c r="B57" s="3"/>
      <c r="C57" s="3"/>
      <c r="D57" s="16"/>
    </row>
    <row r="58" spans="1:4" x14ac:dyDescent="0.25">
      <c r="A58" s="3"/>
      <c r="B58" s="3"/>
      <c r="C58" s="3"/>
      <c r="D58" s="16"/>
    </row>
    <row r="59" spans="1:4" x14ac:dyDescent="0.25">
      <c r="A59" s="3"/>
      <c r="B59" s="3"/>
      <c r="C59" s="3"/>
      <c r="D59" s="16"/>
    </row>
    <row r="60" spans="1:4" x14ac:dyDescent="0.25">
      <c r="A60" s="3"/>
      <c r="B60" s="3"/>
      <c r="C60" s="3"/>
      <c r="D60" s="16"/>
    </row>
    <row r="61" spans="1:4" x14ac:dyDescent="0.25">
      <c r="A61" s="3"/>
      <c r="B61" s="3"/>
      <c r="C61" s="3"/>
      <c r="D61" s="16"/>
    </row>
    <row r="62" spans="1:4" x14ac:dyDescent="0.25">
      <c r="A62" s="3"/>
      <c r="B62" s="3"/>
      <c r="C62" s="3"/>
      <c r="D62" s="16"/>
    </row>
    <row r="63" spans="1:4" x14ac:dyDescent="0.25">
      <c r="A63" s="3"/>
      <c r="B63" s="3"/>
      <c r="C63" s="3"/>
      <c r="D63" s="16"/>
    </row>
    <row r="64" spans="1:4" x14ac:dyDescent="0.25">
      <c r="A64" s="3"/>
      <c r="B64" s="3"/>
      <c r="C64" s="3"/>
      <c r="D64" s="16"/>
    </row>
    <row r="65" spans="1:4" x14ac:dyDescent="0.25">
      <c r="A65" s="3"/>
      <c r="B65" s="3"/>
      <c r="C65" s="3"/>
      <c r="D65" s="16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6" zoomScaleNormal="100" workbookViewId="0">
      <selection activeCell="A32" sqref="A32"/>
    </sheetView>
  </sheetViews>
  <sheetFormatPr baseColWidth="10" defaultRowHeight="15" x14ac:dyDescent="0.25"/>
  <cols>
    <col min="1" max="1" width="64" style="2" customWidth="1"/>
    <col min="2" max="2" width="19.28515625" style="17" bestFit="1" customWidth="1"/>
    <col min="3" max="3" width="26" customWidth="1"/>
    <col min="5" max="5" width="57.42578125" customWidth="1"/>
  </cols>
  <sheetData>
    <row r="1" spans="1:5" s="3" customFormat="1" x14ac:dyDescent="0.25">
      <c r="D1" s="16"/>
      <c r="E1" s="2"/>
    </row>
    <row r="2" spans="1:5" s="7" customFormat="1" x14ac:dyDescent="0.25">
      <c r="A2" s="5" t="s">
        <v>71</v>
      </c>
      <c r="D2" s="16"/>
      <c r="E2" s="2"/>
    </row>
    <row r="3" spans="1:5" s="7" customFormat="1" x14ac:dyDescent="0.25">
      <c r="A3" s="5"/>
      <c r="D3" s="16"/>
      <c r="E3" s="2"/>
    </row>
    <row r="4" spans="1:5" s="7" customFormat="1" x14ac:dyDescent="0.25">
      <c r="A4" s="32" t="s">
        <v>72</v>
      </c>
      <c r="D4" s="16"/>
      <c r="E4" s="2"/>
    </row>
    <row r="5" spans="1:5" s="7" customFormat="1" x14ac:dyDescent="0.25">
      <c r="A5" s="7" t="s">
        <v>73</v>
      </c>
      <c r="B5" s="19">
        <v>52000000000</v>
      </c>
      <c r="C5" s="7" t="s">
        <v>74</v>
      </c>
      <c r="D5" s="16"/>
      <c r="E5" s="2"/>
    </row>
    <row r="6" spans="1:5" s="7" customFormat="1" x14ac:dyDescent="0.25">
      <c r="A6" s="7" t="s">
        <v>75</v>
      </c>
      <c r="B6" s="19">
        <v>2800000000000</v>
      </c>
      <c r="C6" s="7" t="s">
        <v>74</v>
      </c>
      <c r="D6" s="16"/>
      <c r="E6" s="2"/>
    </row>
    <row r="7" spans="1:5" x14ac:dyDescent="0.25">
      <c r="A7" s="7" t="s">
        <v>76</v>
      </c>
      <c r="B7" s="27">
        <f>B5/B6</f>
        <v>1.8571428571428572E-2</v>
      </c>
      <c r="D7" s="16"/>
      <c r="E7" s="2"/>
    </row>
    <row r="8" spans="1:5" ht="45" x14ac:dyDescent="0.25">
      <c r="A8" s="29" t="s">
        <v>77</v>
      </c>
      <c r="B8" s="30">
        <f>12*B7*1000</f>
        <v>222.85714285714286</v>
      </c>
      <c r="C8" s="31" t="s">
        <v>37</v>
      </c>
      <c r="D8" s="16"/>
      <c r="E8" s="2"/>
    </row>
    <row r="9" spans="1:5" x14ac:dyDescent="0.25">
      <c r="A9" s="29"/>
      <c r="B9" s="30"/>
      <c r="C9" s="31"/>
      <c r="D9" s="16"/>
      <c r="E9" s="2"/>
    </row>
    <row r="10" spans="1:5" x14ac:dyDescent="0.25">
      <c r="A10" s="32" t="s">
        <v>78</v>
      </c>
      <c r="B10"/>
      <c r="D10" s="16"/>
    </row>
    <row r="11" spans="1:5" x14ac:dyDescent="0.25">
      <c r="A11" s="7" t="s">
        <v>79</v>
      </c>
      <c r="B11">
        <v>10</v>
      </c>
      <c r="C11" t="s">
        <v>43</v>
      </c>
      <c r="D11" s="16"/>
    </row>
    <row r="12" spans="1:5" x14ac:dyDescent="0.25">
      <c r="A12" t="s">
        <v>38</v>
      </c>
      <c r="B12" s="17">
        <v>300</v>
      </c>
      <c r="C12" s="2" t="s">
        <v>3</v>
      </c>
      <c r="D12" s="16"/>
    </row>
    <row r="13" spans="1:5" x14ac:dyDescent="0.25">
      <c r="A13" t="s">
        <v>80</v>
      </c>
      <c r="B13" s="19">
        <f>B11*B12/1000</f>
        <v>3</v>
      </c>
      <c r="C13" s="2" t="s">
        <v>26</v>
      </c>
      <c r="D13" s="16"/>
    </row>
    <row r="14" spans="1:5" ht="30" x14ac:dyDescent="0.25">
      <c r="A14" s="13" t="s">
        <v>81</v>
      </c>
      <c r="B14" s="14">
        <v>1</v>
      </c>
      <c r="C14" s="8"/>
      <c r="D14" s="16"/>
    </row>
    <row r="15" spans="1:5" ht="30" x14ac:dyDescent="0.25">
      <c r="A15" s="13" t="s">
        <v>83</v>
      </c>
      <c r="B15" s="19">
        <v>1</v>
      </c>
      <c r="C15" s="2" t="s">
        <v>26</v>
      </c>
      <c r="D15" s="16"/>
    </row>
    <row r="16" spans="1:5" x14ac:dyDescent="0.25">
      <c r="A16" s="13" t="s">
        <v>82</v>
      </c>
      <c r="B16" s="25">
        <f>B13*(1+B14)+B15</f>
        <v>7</v>
      </c>
      <c r="C16" s="28" t="s">
        <v>37</v>
      </c>
      <c r="D16" s="16"/>
    </row>
    <row r="17" spans="1:4" x14ac:dyDescent="0.25">
      <c r="A17" s="13" t="s">
        <v>84</v>
      </c>
      <c r="B17" s="25">
        <f>B16*10</f>
        <v>70</v>
      </c>
      <c r="C17" s="28" t="s">
        <v>37</v>
      </c>
      <c r="D17" s="16"/>
    </row>
    <row r="18" spans="1:4" x14ac:dyDescent="0.25">
      <c r="A18" s="13" t="s">
        <v>85</v>
      </c>
      <c r="B18" s="25">
        <v>100</v>
      </c>
      <c r="C18" s="28" t="s">
        <v>37</v>
      </c>
      <c r="D18" s="16"/>
    </row>
    <row r="19" spans="1:4" x14ac:dyDescent="0.25">
      <c r="A19" s="33" t="s">
        <v>86</v>
      </c>
      <c r="B19" s="34">
        <f>B17+B18</f>
        <v>170</v>
      </c>
      <c r="C19" s="35" t="s">
        <v>37</v>
      </c>
      <c r="D19" s="16"/>
    </row>
    <row r="20" spans="1:4" x14ac:dyDescent="0.25">
      <c r="A20" s="33"/>
      <c r="B20" s="34"/>
      <c r="C20" s="35"/>
      <c r="D20" s="16"/>
    </row>
    <row r="21" spans="1:4" s="7" customFormat="1" x14ac:dyDescent="0.25">
      <c r="A21" s="32" t="s">
        <v>87</v>
      </c>
      <c r="B21"/>
      <c r="C21"/>
      <c r="D21" s="16"/>
    </row>
    <row r="22" spans="1:4" s="7" customFormat="1" x14ac:dyDescent="0.25">
      <c r="A22" s="7" t="s">
        <v>92</v>
      </c>
      <c r="B22">
        <v>0.2</v>
      </c>
      <c r="C22" t="s">
        <v>88</v>
      </c>
      <c r="D22" s="16"/>
    </row>
    <row r="23" spans="1:4" s="7" customFormat="1" x14ac:dyDescent="0.25">
      <c r="A23" s="7" t="s">
        <v>89</v>
      </c>
      <c r="B23" s="12">
        <v>10000000000</v>
      </c>
      <c r="C23" s="7" t="s">
        <v>74</v>
      </c>
      <c r="D23" s="36"/>
    </row>
    <row r="24" spans="1:4" s="7" customFormat="1" x14ac:dyDescent="0.25">
      <c r="A24" s="7" t="s">
        <v>90</v>
      </c>
      <c r="B24" s="12">
        <f>B22*B23</f>
        <v>2000000000</v>
      </c>
      <c r="C24" t="s">
        <v>26</v>
      </c>
      <c r="D24" s="36"/>
    </row>
    <row r="25" spans="1:4" s="7" customFormat="1" x14ac:dyDescent="0.25">
      <c r="A25" s="7" t="s">
        <v>91</v>
      </c>
      <c r="B25" s="12">
        <v>8500000</v>
      </c>
      <c r="D25" s="36"/>
    </row>
    <row r="26" spans="1:4" s="7" customFormat="1" x14ac:dyDescent="0.25">
      <c r="A26" s="33" t="s">
        <v>86</v>
      </c>
      <c r="B26" s="34">
        <f>B24/B25</f>
        <v>235.29411764705881</v>
      </c>
      <c r="C26" s="35" t="s">
        <v>37</v>
      </c>
      <c r="D26" s="36"/>
    </row>
    <row r="27" spans="1:4" s="7" customFormat="1" x14ac:dyDescent="0.25">
      <c r="A27" s="7" t="s">
        <v>94</v>
      </c>
      <c r="B27" s="12"/>
      <c r="D27" s="36"/>
    </row>
    <row r="28" spans="1:4" x14ac:dyDescent="0.25">
      <c r="A28" s="7" t="s">
        <v>93</v>
      </c>
      <c r="B28"/>
      <c r="D28" s="16"/>
    </row>
    <row r="30" spans="1:4" x14ac:dyDescent="0.25">
      <c r="A30" s="6" t="s">
        <v>95</v>
      </c>
      <c r="B30" s="23">
        <f>(B8+B19+B26)/3</f>
        <v>209.38375350140055</v>
      </c>
      <c r="C30" s="15" t="s">
        <v>37</v>
      </c>
    </row>
    <row r="32" spans="1:4" x14ac:dyDescent="0.25">
      <c r="A32" s="2" t="s">
        <v>0</v>
      </c>
    </row>
    <row r="33" spans="1:4" ht="15" customHeight="1" x14ac:dyDescent="0.25"/>
    <row r="41" spans="1:4" s="3" customFormat="1" x14ac:dyDescent="0.25">
      <c r="A41" s="2"/>
      <c r="B41" s="17"/>
      <c r="C41"/>
      <c r="D41"/>
    </row>
    <row r="43" spans="1:4" ht="15" customHeight="1" x14ac:dyDescent="0.25"/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64" style="2" customWidth="1"/>
    <col min="2" max="2" width="19.28515625" style="17" bestFit="1" customWidth="1"/>
    <col min="3" max="3" width="26" customWidth="1"/>
    <col min="5" max="5" width="57.42578125" customWidth="1"/>
  </cols>
  <sheetData>
    <row r="2" spans="1:4" x14ac:dyDescent="0.25">
      <c r="A2" s="5" t="s">
        <v>96</v>
      </c>
    </row>
    <row r="3" spans="1:4" ht="15" customHeight="1" x14ac:dyDescent="0.25">
      <c r="A3" s="2" t="s">
        <v>97</v>
      </c>
      <c r="B3" s="17">
        <v>12</v>
      </c>
      <c r="C3" t="s">
        <v>98</v>
      </c>
    </row>
    <row r="4" spans="1:4" x14ac:dyDescent="0.25">
      <c r="A4" s="2" t="s">
        <v>99</v>
      </c>
      <c r="B4" s="37">
        <v>0.5</v>
      </c>
    </row>
    <row r="5" spans="1:4" x14ac:dyDescent="0.25">
      <c r="A5" s="2" t="s">
        <v>100</v>
      </c>
      <c r="B5" s="22">
        <f>B3*B4</f>
        <v>6</v>
      </c>
      <c r="C5" t="s">
        <v>98</v>
      </c>
    </row>
    <row r="6" spans="1:4" x14ac:dyDescent="0.25">
      <c r="A6" t="s">
        <v>24</v>
      </c>
      <c r="B6" s="17">
        <v>400</v>
      </c>
      <c r="C6" s="2" t="s">
        <v>3</v>
      </c>
    </row>
    <row r="7" spans="1:4" x14ac:dyDescent="0.25">
      <c r="A7" t="s">
        <v>25</v>
      </c>
      <c r="B7" s="19">
        <f>B5*B6*1000000000/1000</f>
        <v>2400000000</v>
      </c>
      <c r="C7" s="2" t="s">
        <v>26</v>
      </c>
    </row>
    <row r="8" spans="1:4" ht="45" x14ac:dyDescent="0.25">
      <c r="A8" s="13" t="s">
        <v>102</v>
      </c>
      <c r="B8" s="14">
        <v>1</v>
      </c>
      <c r="C8" s="2"/>
    </row>
    <row r="9" spans="1:4" x14ac:dyDescent="0.25">
      <c r="A9" t="s">
        <v>103</v>
      </c>
      <c r="B9" s="19">
        <f>B7*(1+B8)</f>
        <v>4800000000</v>
      </c>
      <c r="C9" s="2" t="s">
        <v>26</v>
      </c>
    </row>
    <row r="10" spans="1:4" x14ac:dyDescent="0.25">
      <c r="A10" s="2" t="s">
        <v>4</v>
      </c>
      <c r="B10" s="19">
        <v>82500000</v>
      </c>
    </row>
    <row r="11" spans="1:4" s="3" customFormat="1" x14ac:dyDescent="0.25">
      <c r="A11" s="6" t="s">
        <v>101</v>
      </c>
      <c r="B11" s="23">
        <f>B9/B10</f>
        <v>58.18181818181818</v>
      </c>
      <c r="C11" s="6" t="s">
        <v>104</v>
      </c>
    </row>
    <row r="13" spans="1:4" ht="15" customHeight="1" x14ac:dyDescent="0.25">
      <c r="A13" s="39" t="s">
        <v>105</v>
      </c>
      <c r="B13" s="38"/>
      <c r="C13" s="38"/>
      <c r="D13" s="38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Fitness-Center</vt:lpstr>
      <vt:lpstr>Schifahren</vt:lpstr>
      <vt:lpstr>Fußball</vt:lpstr>
      <vt:lpstr>Schwimmen</vt:lpstr>
      <vt:lpstr>Motorradfahren</vt:lpstr>
      <vt:lpstr>Gastronomie</vt:lpstr>
      <vt:lpstr>Internetnutzung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Drexel</dc:creator>
  <cp:lastModifiedBy>Christof Drexel</cp:lastModifiedBy>
  <dcterms:created xsi:type="dcterms:W3CDTF">2018-03-26T08:35:40Z</dcterms:created>
  <dcterms:modified xsi:type="dcterms:W3CDTF">2018-03-27T12:21:42Z</dcterms:modified>
</cp:coreProperties>
</file>