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28" i="1" l="1"/>
  <c r="B26" i="1"/>
  <c r="B24" i="1"/>
  <c r="B23" i="1"/>
  <c r="B22" i="1"/>
  <c r="B21" i="1"/>
  <c r="C8" i="1"/>
  <c r="D8" i="1"/>
  <c r="B8" i="1"/>
  <c r="B14" i="1" s="1"/>
  <c r="B16" i="1" s="1"/>
  <c r="C5" i="1"/>
  <c r="D5" i="1"/>
  <c r="B5" i="1"/>
  <c r="D6" i="1"/>
  <c r="C6" i="1"/>
  <c r="B6" i="1"/>
  <c r="C14" i="1" l="1"/>
  <c r="C16" i="1" s="1"/>
  <c r="C10" i="1"/>
  <c r="C12" i="1" s="1"/>
  <c r="B10" i="1"/>
  <c r="B12" i="1" s="1"/>
  <c r="D14" i="1" l="1"/>
  <c r="D16" i="1" s="1"/>
  <c r="B17" i="1" s="1"/>
  <c r="D10" i="1"/>
  <c r="D12" i="1" s="1"/>
</calcChain>
</file>

<file path=xl/sharedStrings.xml><?xml version="1.0" encoding="utf-8"?>
<sst xmlns="http://schemas.openxmlformats.org/spreadsheetml/2006/main" count="49" uniqueCount="39">
  <si>
    <t>TWh pro Jahr</t>
  </si>
  <si>
    <t xml:space="preserve">Tonnen pro MWh </t>
  </si>
  <si>
    <t>Produzierbare Biokohle absolut:</t>
  </si>
  <si>
    <t>Tonnen pro Jahr</t>
  </si>
  <si>
    <t>Nutzbare elektrische Energie (30%):</t>
  </si>
  <si>
    <t>Nutzbare thermische Energie (40%):</t>
  </si>
  <si>
    <t>Effizienz in der Landwirtschaft: Biokohle, bei der Biomassenutzung mittels Holzgaskraftwerken produziert</t>
  </si>
  <si>
    <t>Ackerfläche:</t>
  </si>
  <si>
    <t>Hektar</t>
  </si>
  <si>
    <t>Biokohlebedarf für die Ackersanierung:</t>
  </si>
  <si>
    <t>Tonnen pro Hektar</t>
  </si>
  <si>
    <t>Sanierbare Ackerfläche pro Jahr:</t>
  </si>
  <si>
    <t>Jährlich sanierbarer Anteil der Ackerfläche</t>
  </si>
  <si>
    <t>CO2-Bindung Biokohle</t>
  </si>
  <si>
    <t>Tonnen CO2 pro Tonne Biokohle</t>
  </si>
  <si>
    <t>Produzierte Biokohle (Kohlenstoff) in Relation zum Energieinhalt der Trockenmasse:</t>
  </si>
  <si>
    <t>CO2-Bindung absolut</t>
  </si>
  <si>
    <t>Tonnen CO2 pro Jahr</t>
  </si>
  <si>
    <t>Einwohner:</t>
  </si>
  <si>
    <t xml:space="preserve"> -</t>
  </si>
  <si>
    <t>CO2-Bindung pro Einwohner:</t>
  </si>
  <si>
    <t>Tonnen CO2 pro Person und Jahr</t>
  </si>
  <si>
    <t>Biomassepotenzial:</t>
  </si>
  <si>
    <t>D</t>
  </si>
  <si>
    <t>A</t>
  </si>
  <si>
    <t>CH</t>
  </si>
  <si>
    <t>gewichteter Mittelwert:</t>
  </si>
  <si>
    <t>Direkte CO2-Bindung in Form der Biokohle</t>
  </si>
  <si>
    <t>Dauerhafte Sekundäreffekte durch die Ackersanierung (reduzierter Einsatz Stickstoffdünger; selbstständiger Humusaufbau; höheres Pflanzenwachstum; reduzierte Bodenbearbeitung) - bis zu:</t>
  </si>
  <si>
    <t>Tonnen CO2  pro Jahr und pro saniertem Hektar Ackerland</t>
  </si>
  <si>
    <t>Potenzial im ersten Jahr:</t>
  </si>
  <si>
    <t>Potenzial nach 20 Jahren:</t>
  </si>
  <si>
    <t>Mittelwert der nächsten 20 Jahre:</t>
  </si>
  <si>
    <t>Potenzial je Einwohner:</t>
  </si>
  <si>
    <t>Tatsächlich nutzbar (Annahme):</t>
  </si>
  <si>
    <t>Tatsächlich nutzbar je Einwohner:</t>
  </si>
  <si>
    <t>Sekundäreffekte:</t>
  </si>
  <si>
    <t>Gesamter Nutzen der Ackersanierung mittels Biokohle:</t>
  </si>
  <si>
    <t>Quellen: siehe Buch, Anhang, Datenquellen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</si>
</sst>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2" fontId="0" fillId="0" borderId="0" xfId="0" applyNumberFormat="1"/>
    <xf numFmtId="164" fontId="0" fillId="0" borderId="0" xfId="0" applyNumberFormat="1"/>
    <xf numFmtId="3" fontId="0" fillId="0" borderId="0" xfId="0" applyNumberFormat="1"/>
    <xf numFmtId="165" fontId="0" fillId="0" borderId="0" xfId="1" applyNumberFormat="1" applyFont="1"/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16" workbookViewId="0">
      <selection activeCell="A30" sqref="A30"/>
    </sheetView>
  </sheetViews>
  <sheetFormatPr baseColWidth="10" defaultRowHeight="15" x14ac:dyDescent="0.25"/>
  <cols>
    <col min="1" max="1" width="75.85546875" customWidth="1"/>
    <col min="5" max="5" width="30" bestFit="1" customWidth="1"/>
  </cols>
  <sheetData>
    <row r="1" spans="1:5" x14ac:dyDescent="0.25">
      <c r="A1" s="1" t="s">
        <v>6</v>
      </c>
    </row>
    <row r="3" spans="1:5" x14ac:dyDescent="0.25">
      <c r="A3" s="1" t="s">
        <v>27</v>
      </c>
      <c r="B3" t="s">
        <v>23</v>
      </c>
      <c r="C3" t="s">
        <v>24</v>
      </c>
      <c r="D3" t="s">
        <v>25</v>
      </c>
    </row>
    <row r="4" spans="1:5" x14ac:dyDescent="0.25">
      <c r="A4" t="s">
        <v>22</v>
      </c>
      <c r="B4">
        <v>275</v>
      </c>
      <c r="C4">
        <v>100</v>
      </c>
      <c r="D4">
        <v>27</v>
      </c>
      <c r="E4" t="s">
        <v>0</v>
      </c>
    </row>
    <row r="5" spans="1:5" x14ac:dyDescent="0.25">
      <c r="A5" t="s">
        <v>4</v>
      </c>
      <c r="B5" s="3">
        <f>0.3*B4</f>
        <v>82.5</v>
      </c>
      <c r="C5" s="3">
        <f t="shared" ref="C5:D5" si="0">0.3*C4</f>
        <v>30</v>
      </c>
      <c r="D5" s="3">
        <f t="shared" si="0"/>
        <v>8.1</v>
      </c>
      <c r="E5" t="s">
        <v>0</v>
      </c>
    </row>
    <row r="6" spans="1:5" x14ac:dyDescent="0.25">
      <c r="A6" t="s">
        <v>5</v>
      </c>
      <c r="B6" s="3">
        <f>0.4*B4</f>
        <v>110</v>
      </c>
      <c r="C6" s="3">
        <f>0.4*C4</f>
        <v>40</v>
      </c>
      <c r="D6" s="3">
        <f>0.4*D4</f>
        <v>10.8</v>
      </c>
      <c r="E6" t="s">
        <v>0</v>
      </c>
    </row>
    <row r="7" spans="1:5" x14ac:dyDescent="0.25">
      <c r="A7" t="s">
        <v>15</v>
      </c>
      <c r="B7">
        <v>1.2999999999999999E-2</v>
      </c>
      <c r="C7">
        <v>1.2999999999999999E-2</v>
      </c>
      <c r="D7">
        <v>1.2999999999999999E-2</v>
      </c>
      <c r="E7" t="s">
        <v>1</v>
      </c>
    </row>
    <row r="8" spans="1:5" x14ac:dyDescent="0.25">
      <c r="A8" t="s">
        <v>2</v>
      </c>
      <c r="B8" s="4">
        <f>B7*B4*1000000</f>
        <v>3574999.9999999995</v>
      </c>
      <c r="C8" s="4">
        <f t="shared" ref="C8:D8" si="1">C7*C4*1000000</f>
        <v>1300000</v>
      </c>
      <c r="D8" s="4">
        <f t="shared" si="1"/>
        <v>351000</v>
      </c>
      <c r="E8" t="s">
        <v>3</v>
      </c>
    </row>
    <row r="9" spans="1:5" x14ac:dyDescent="0.25">
      <c r="A9" t="s">
        <v>9</v>
      </c>
      <c r="B9" s="4">
        <v>15</v>
      </c>
      <c r="C9" s="4">
        <v>15</v>
      </c>
      <c r="D9" s="4">
        <v>15</v>
      </c>
      <c r="E9" t="s">
        <v>10</v>
      </c>
    </row>
    <row r="10" spans="1:5" x14ac:dyDescent="0.25">
      <c r="A10" t="s">
        <v>11</v>
      </c>
      <c r="B10" s="4">
        <f>B8/B9</f>
        <v>238333.33333333331</v>
      </c>
      <c r="C10" s="4">
        <f>C8/C9</f>
        <v>86666.666666666672</v>
      </c>
      <c r="D10" s="4">
        <f>D8/D9</f>
        <v>23400</v>
      </c>
      <c r="E10" t="s">
        <v>8</v>
      </c>
    </row>
    <row r="11" spans="1:5" x14ac:dyDescent="0.25">
      <c r="A11" t="s">
        <v>7</v>
      </c>
      <c r="B11" s="4">
        <v>11900000</v>
      </c>
      <c r="C11" s="4">
        <v>1350000</v>
      </c>
      <c r="D11" s="4">
        <v>273000</v>
      </c>
      <c r="E11" t="s">
        <v>8</v>
      </c>
    </row>
    <row r="12" spans="1:5" x14ac:dyDescent="0.25">
      <c r="A12" t="s">
        <v>12</v>
      </c>
      <c r="B12" s="5">
        <f>B10/B11</f>
        <v>2.0028011204481791E-2</v>
      </c>
      <c r="C12" s="5">
        <f>C10/C11</f>
        <v>6.4197530864197536E-2</v>
      </c>
      <c r="D12" s="5">
        <f>D10/D11</f>
        <v>8.5714285714285715E-2</v>
      </c>
    </row>
    <row r="13" spans="1:5" x14ac:dyDescent="0.25">
      <c r="A13" t="s">
        <v>13</v>
      </c>
      <c r="B13">
        <v>3.66</v>
      </c>
      <c r="C13">
        <v>3.66</v>
      </c>
      <c r="D13">
        <v>3.66</v>
      </c>
      <c r="E13" t="s">
        <v>14</v>
      </c>
    </row>
    <row r="14" spans="1:5" x14ac:dyDescent="0.25">
      <c r="A14" t="s">
        <v>16</v>
      </c>
      <c r="B14" s="4">
        <f>B8*B13</f>
        <v>13084499.999999998</v>
      </c>
      <c r="C14" s="4">
        <f>C8*C13</f>
        <v>4758000</v>
      </c>
      <c r="D14" s="4">
        <f>D8*D13</f>
        <v>1284660</v>
      </c>
      <c r="E14" t="s">
        <v>17</v>
      </c>
    </row>
    <row r="15" spans="1:5" x14ac:dyDescent="0.25">
      <c r="A15" t="s">
        <v>18</v>
      </c>
      <c r="B15" s="4">
        <v>82500000</v>
      </c>
      <c r="C15" s="4">
        <v>8800000</v>
      </c>
      <c r="D15" s="4">
        <v>8400000</v>
      </c>
      <c r="E15" t="s">
        <v>19</v>
      </c>
    </row>
    <row r="16" spans="1:5" x14ac:dyDescent="0.25">
      <c r="A16" t="s">
        <v>20</v>
      </c>
      <c r="B16" s="2">
        <f>B14/B15</f>
        <v>0.15859999999999999</v>
      </c>
      <c r="C16" s="2">
        <f>C14/C15</f>
        <v>0.54068181818181815</v>
      </c>
      <c r="D16" s="2">
        <f>D14/D15</f>
        <v>0.15293571428571429</v>
      </c>
      <c r="E16" t="s">
        <v>21</v>
      </c>
    </row>
    <row r="17" spans="1:5" x14ac:dyDescent="0.25">
      <c r="A17" s="1" t="s">
        <v>26</v>
      </c>
      <c r="B17" s="13">
        <f>(B16*B15+C16*C15+D16*D15)/SUM(B15:D15)</f>
        <v>0.19184714142427281</v>
      </c>
      <c r="C17" s="13"/>
      <c r="D17" s="13"/>
      <c r="E17" s="1" t="s">
        <v>21</v>
      </c>
    </row>
    <row r="18" spans="1:5" x14ac:dyDescent="0.25">
      <c r="B18" s="6"/>
      <c r="C18" s="6"/>
      <c r="D18" s="6"/>
    </row>
    <row r="19" spans="1:5" x14ac:dyDescent="0.25">
      <c r="A19" s="1" t="s">
        <v>36</v>
      </c>
      <c r="B19" s="6"/>
      <c r="C19" s="6"/>
      <c r="D19" s="6"/>
    </row>
    <row r="20" spans="1:5" ht="45" x14ac:dyDescent="0.25">
      <c r="A20" s="8" t="s">
        <v>28</v>
      </c>
      <c r="B20" s="7">
        <v>6.5</v>
      </c>
      <c r="C20" s="7"/>
      <c r="D20" s="7"/>
      <c r="E20" s="8" t="s">
        <v>29</v>
      </c>
    </row>
    <row r="21" spans="1:5" x14ac:dyDescent="0.25">
      <c r="A21" s="8" t="s">
        <v>30</v>
      </c>
      <c r="B21" s="9">
        <f>B20*SUM(B10:D10)</f>
        <v>2264600</v>
      </c>
      <c r="C21" s="9"/>
      <c r="D21" s="9"/>
      <c r="E21" s="8" t="s">
        <v>17</v>
      </c>
    </row>
    <row r="22" spans="1:5" x14ac:dyDescent="0.25">
      <c r="A22" s="8" t="s">
        <v>31</v>
      </c>
      <c r="B22" s="9">
        <f>B21*20</f>
        <v>45292000</v>
      </c>
      <c r="C22" s="9"/>
      <c r="D22" s="9"/>
      <c r="E22" s="8" t="s">
        <v>17</v>
      </c>
    </row>
    <row r="23" spans="1:5" x14ac:dyDescent="0.25">
      <c r="A23" s="8" t="s">
        <v>32</v>
      </c>
      <c r="B23" s="9">
        <f>AVERAGE(B21:D22)</f>
        <v>23778300</v>
      </c>
      <c r="C23" s="9"/>
      <c r="D23" s="9"/>
      <c r="E23" s="8" t="s">
        <v>17</v>
      </c>
    </row>
    <row r="24" spans="1:5" x14ac:dyDescent="0.25">
      <c r="A24" s="8" t="s">
        <v>33</v>
      </c>
      <c r="B24" s="10">
        <f>B23/SUM(B15:D15)</f>
        <v>0.23849849548645938</v>
      </c>
      <c r="C24" s="10"/>
      <c r="D24" s="10"/>
      <c r="E24" s="8" t="s">
        <v>21</v>
      </c>
    </row>
    <row r="25" spans="1:5" x14ac:dyDescent="0.25">
      <c r="A25" s="8" t="s">
        <v>34</v>
      </c>
      <c r="B25" s="12">
        <v>0.5</v>
      </c>
      <c r="C25" s="12"/>
      <c r="D25" s="12"/>
      <c r="E25" s="8"/>
    </row>
    <row r="26" spans="1:5" x14ac:dyDescent="0.25">
      <c r="A26" s="14" t="s">
        <v>35</v>
      </c>
      <c r="B26" s="15">
        <f>B24*B25</f>
        <v>0.11924924774322969</v>
      </c>
      <c r="C26" s="15"/>
      <c r="D26" s="15"/>
      <c r="E26" s="14" t="s">
        <v>21</v>
      </c>
    </row>
    <row r="27" spans="1:5" x14ac:dyDescent="0.25">
      <c r="A27" s="8"/>
      <c r="B27" s="10"/>
      <c r="C27" s="10"/>
      <c r="D27" s="10"/>
    </row>
    <row r="28" spans="1:5" s="1" customFormat="1" x14ac:dyDescent="0.25">
      <c r="A28" s="14" t="s">
        <v>37</v>
      </c>
      <c r="B28" s="15">
        <f>B17+B26</f>
        <v>0.31109638916750249</v>
      </c>
      <c r="C28" s="15"/>
      <c r="D28" s="15"/>
      <c r="E28" s="14" t="s">
        <v>21</v>
      </c>
    </row>
    <row r="29" spans="1:5" x14ac:dyDescent="0.25">
      <c r="A29" s="8"/>
      <c r="B29" s="11"/>
      <c r="C29" s="11"/>
      <c r="D29" s="11"/>
    </row>
    <row r="30" spans="1:5" x14ac:dyDescent="0.25">
      <c r="A30" t="s">
        <v>38</v>
      </c>
    </row>
  </sheetData>
  <mergeCells count="10">
    <mergeCell ref="B25:D25"/>
    <mergeCell ref="B26:D26"/>
    <mergeCell ref="B27:D27"/>
    <mergeCell ref="B28:D28"/>
    <mergeCell ref="B17:D17"/>
    <mergeCell ref="B20:D20"/>
    <mergeCell ref="B21:D21"/>
    <mergeCell ref="B22:D22"/>
    <mergeCell ref="B23:D23"/>
    <mergeCell ref="B24:D2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Christof Drexel</dc:creator>
  <cp:lastModifiedBy>Christof Drexel</cp:lastModifiedBy>
  <dcterms:created xsi:type="dcterms:W3CDTF">2018-03-28T12:10:26Z</dcterms:created>
  <dcterms:modified xsi:type="dcterms:W3CDTF">2018-03-28T13:43:08Z</dcterms:modified>
</cp:coreProperties>
</file>