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Energiemix 2040" sheetId="1" r:id="rId1"/>
    <sheet name="Detail PV-Transport" sheetId="3" r:id="rId2"/>
  </sheets>
  <calcPr calcId="145621"/>
</workbook>
</file>

<file path=xl/calcChain.xml><?xml version="1.0" encoding="utf-8"?>
<calcChain xmlns="http://schemas.openxmlformats.org/spreadsheetml/2006/main">
  <c r="C8" i="3" l="1"/>
  <c r="D8" i="3"/>
  <c r="E8" i="3"/>
  <c r="F8" i="3"/>
  <c r="F16" i="3"/>
  <c r="F13" i="3"/>
  <c r="F17" i="3" s="1"/>
  <c r="E16" i="3"/>
  <c r="E13" i="3"/>
  <c r="D16" i="3"/>
  <c r="D13" i="3"/>
  <c r="D17" i="3" s="1"/>
  <c r="E17" i="3" l="1"/>
  <c r="F18" i="3"/>
  <c r="E18" i="3"/>
  <c r="D18" i="3"/>
  <c r="C16" i="3"/>
  <c r="C13" i="3"/>
  <c r="C17" i="3" l="1"/>
  <c r="C18" i="3" l="1"/>
  <c r="B14" i="1"/>
  <c r="B11" i="1"/>
  <c r="D10" i="1"/>
  <c r="D9" i="1"/>
  <c r="D8" i="1"/>
  <c r="D11" i="1" s="1"/>
  <c r="C11" i="1" s="1"/>
  <c r="D7" i="1"/>
  <c r="D6" i="1"/>
  <c r="D5" i="1"/>
  <c r="C15" i="1" l="1"/>
  <c r="C16" i="1" s="1"/>
  <c r="C19" i="1" s="1"/>
</calcChain>
</file>

<file path=xl/sharedStrings.xml><?xml version="1.0" encoding="utf-8"?>
<sst xmlns="http://schemas.openxmlformats.org/spreadsheetml/2006/main" count="62" uniqueCount="53">
  <si>
    <t>Wasserkraft</t>
  </si>
  <si>
    <t>Windkraft offshore</t>
  </si>
  <si>
    <t>Windkraft onshore</t>
  </si>
  <si>
    <t>Sonstige</t>
  </si>
  <si>
    <t>Biomasse inkl. Biogas</t>
  </si>
  <si>
    <t>CO2-Emissionsfaktor für die elektrische Energie im Jahr 2040</t>
  </si>
  <si>
    <t>Energieträgermix für die Stromerzeugung 2040:</t>
  </si>
  <si>
    <t>produzierte Menge in TWh</t>
  </si>
  <si>
    <t>CO2-Emissionsfaktor, heute; in g CO2 pro kWh</t>
  </si>
  <si>
    <t>Photovoltaik (Mix mono-/polykristallin/amorph)</t>
  </si>
  <si>
    <t>CO2-Emission je Energieträger, gesamt, in Tonnen</t>
  </si>
  <si>
    <t>Summe / gewichteter Mittelwert für Emissionsfaktor</t>
  </si>
  <si>
    <t>Zusätzliche Speicherverluste: Wasserstoff mittels Elektrolyse, Rückverstromung mittels Brennstoffzelle; Methanisierung</t>
  </si>
  <si>
    <t>Verlustanteil, relativ:</t>
  </si>
  <si>
    <t>Verlustbedingte Erhöhung des Emissionsfaktors</t>
  </si>
  <si>
    <t>Emissionsfaktor, Verluste berücksichtigt:</t>
  </si>
  <si>
    <t>Effizienzgewinn bei der Produktion der Windenergie- und Photovoltaikanlagen (siehe Kapitel "Sonstige Effizienz")</t>
  </si>
  <si>
    <t>Emissionsfaktor, Effizienzgewinn berücksichtigt:</t>
  </si>
  <si>
    <t>m²</t>
  </si>
  <si>
    <t>kWp</t>
  </si>
  <si>
    <t>kWh</t>
  </si>
  <si>
    <t>a</t>
  </si>
  <si>
    <t>Lebensdauer</t>
  </si>
  <si>
    <t xml:space="preserve">kg </t>
  </si>
  <si>
    <t>km</t>
  </si>
  <si>
    <t>Gramm CO2 pro kWh</t>
  </si>
  <si>
    <t>Exemplarische Berechnung der Emission durch den Transport von PV-Modulen aus Fernost</t>
  </si>
  <si>
    <t>Größe eines beispielhaften Moduls</t>
  </si>
  <si>
    <t>Leistung des Moduls</t>
  </si>
  <si>
    <t xml:space="preserve">Jahresertrag, ca. </t>
  </si>
  <si>
    <t>Gesamtertrag des Moduls</t>
  </si>
  <si>
    <t>Nettogewicht des Moduls</t>
  </si>
  <si>
    <t>g CO2 pro km und Tonne</t>
  </si>
  <si>
    <t>Gramm CO2</t>
  </si>
  <si>
    <t>transportierte Strecke, per Schiff</t>
  </si>
  <si>
    <t>Transportgewicht brutto (Schätzung)</t>
  </si>
  <si>
    <t>transportierte Strecke, per LKW (innerhalb Chinas; innerhalb Europas)</t>
  </si>
  <si>
    <t>Quellen: siehe Buch, Anhang, Datenquellen</t>
  </si>
  <si>
    <t>Anmerkung: Anlagen, die im Jahr 2040 produziert werden, erreichen  einen Faktor, der gegen Null geht, weil dann bei der Produktion auch nur noch erneuerbare Energien zum Einsatz kommen. Der im Jahr 2040 produzierte Strom kommt aber aus Anlagen, die bis dahin hergestellt wurden. Aus diesem Grund wird nur der Effizienzgewinn, nicht aber der Nutzen durch den Einsatz erneuerbarer Energien berücksichtigt.</t>
  </si>
  <si>
    <t>Bitte beachten: Der im Buch publizierte Wert von ca. 10 Gramm CO2 pro kWh stellt nur eine grobe Abschätzung dar. Tatsächlich liegt der Wert mit einer Größenordnung von 3 Gramm CO2 pro kWh niedriger.</t>
  </si>
  <si>
    <t>Belastung Schiffstransport</t>
  </si>
  <si>
    <t>Spezifische Emission Schiffstransport</t>
  </si>
  <si>
    <t>Spezifische Emission LKW-Transport</t>
  </si>
  <si>
    <t>Belastung LKW-Transport</t>
  </si>
  <si>
    <t>Belastung gesamt</t>
  </si>
  <si>
    <t>Belastung pro kWh</t>
  </si>
  <si>
    <t>Neigung:</t>
  </si>
  <si>
    <t>Süd</t>
  </si>
  <si>
    <t>35°</t>
  </si>
  <si>
    <t>15°</t>
  </si>
  <si>
    <t>90°</t>
  </si>
  <si>
    <t>Ost/West</t>
  </si>
  <si>
    <t>Orientierung: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</si>
</sst>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9" fontId="0" fillId="0" borderId="0" xfId="1" applyFont="1"/>
    <xf numFmtId="0" fontId="2" fillId="0" borderId="0" xfId="0" applyFont="1"/>
    <xf numFmtId="0" fontId="0" fillId="0" borderId="0" xfId="0" applyFill="1"/>
    <xf numFmtId="0" fontId="0" fillId="0" borderId="0" xfId="0" applyAlignment="1">
      <alignment wrapText="1"/>
    </xf>
    <xf numFmtId="164" fontId="0" fillId="0" borderId="0" xfId="0" applyNumberFormat="1"/>
    <xf numFmtId="164" fontId="2" fillId="0" borderId="0" xfId="0" applyNumberFormat="1" applyFont="1"/>
    <xf numFmtId="3" fontId="0" fillId="0" borderId="0" xfId="0" applyNumberFormat="1"/>
    <xf numFmtId="3" fontId="2" fillId="0" borderId="0" xfId="0" applyNumberFormat="1" applyFont="1"/>
    <xf numFmtId="9" fontId="0" fillId="0" borderId="0" xfId="0" applyNumberFormat="1"/>
    <xf numFmtId="0" fontId="3" fillId="0" borderId="0" xfId="0" applyFont="1" applyAlignment="1">
      <alignment horizontal="left" vertical="top" wrapText="1"/>
    </xf>
    <xf numFmtId="0" fontId="0" fillId="2" borderId="0" xfId="0" applyFill="1" applyAlignment="1">
      <alignment horizontal="left" vertical="top" wrapText="1"/>
    </xf>
    <xf numFmtId="0" fontId="0" fillId="0" borderId="0" xfId="0" applyAlignment="1">
      <alignment horizontal="right"/>
    </xf>
    <xf numFmtId="0" fontId="0" fillId="0" borderId="0" xfId="0" applyFont="1" applyAlignment="1">
      <alignment horizontal="righ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H21" sqref="H21"/>
    </sheetView>
  </sheetViews>
  <sheetFormatPr baseColWidth="10" defaultRowHeight="15" x14ac:dyDescent="0.25"/>
  <cols>
    <col min="1" max="1" width="55.28515625" bestFit="1" customWidth="1"/>
    <col min="2" max="3" width="18.85546875" customWidth="1"/>
    <col min="4" max="4" width="17.42578125" customWidth="1"/>
  </cols>
  <sheetData>
    <row r="1" spans="1:4" x14ac:dyDescent="0.25">
      <c r="A1" s="2" t="s">
        <v>5</v>
      </c>
    </row>
    <row r="3" spans="1:4" x14ac:dyDescent="0.25">
      <c r="A3" t="s">
        <v>6</v>
      </c>
    </row>
    <row r="4" spans="1:4" ht="45.75" customHeight="1" x14ac:dyDescent="0.25">
      <c r="B4" s="4" t="s">
        <v>7</v>
      </c>
      <c r="C4" s="4" t="s">
        <v>8</v>
      </c>
      <c r="D4" s="4" t="s">
        <v>10</v>
      </c>
    </row>
    <row r="5" spans="1:4" x14ac:dyDescent="0.25">
      <c r="A5" t="s">
        <v>0</v>
      </c>
      <c r="B5">
        <v>22</v>
      </c>
      <c r="C5">
        <v>10</v>
      </c>
      <c r="D5" s="7">
        <f>B5*C5*1000</f>
        <v>220000</v>
      </c>
    </row>
    <row r="6" spans="1:4" x14ac:dyDescent="0.25">
      <c r="A6" t="s">
        <v>9</v>
      </c>
      <c r="B6" s="3">
        <v>120</v>
      </c>
      <c r="C6">
        <v>70</v>
      </c>
      <c r="D6" s="7">
        <f t="shared" ref="D6:D10" si="0">B6*C6*1000</f>
        <v>8400000</v>
      </c>
    </row>
    <row r="7" spans="1:4" x14ac:dyDescent="0.25">
      <c r="A7" t="s">
        <v>1</v>
      </c>
      <c r="B7" s="3">
        <v>128</v>
      </c>
      <c r="C7">
        <v>10</v>
      </c>
      <c r="D7" s="7">
        <f t="shared" si="0"/>
        <v>1280000</v>
      </c>
    </row>
    <row r="8" spans="1:4" x14ac:dyDescent="0.25">
      <c r="A8" t="s">
        <v>2</v>
      </c>
      <c r="B8" s="3">
        <v>310</v>
      </c>
      <c r="C8">
        <v>7</v>
      </c>
      <c r="D8" s="7">
        <f t="shared" si="0"/>
        <v>2170000</v>
      </c>
    </row>
    <row r="9" spans="1:4" x14ac:dyDescent="0.25">
      <c r="A9" t="s">
        <v>4</v>
      </c>
      <c r="B9">
        <v>82</v>
      </c>
      <c r="C9">
        <v>30</v>
      </c>
      <c r="D9" s="7">
        <f t="shared" si="0"/>
        <v>2460000</v>
      </c>
    </row>
    <row r="10" spans="1:4" x14ac:dyDescent="0.25">
      <c r="A10" t="s">
        <v>3</v>
      </c>
      <c r="B10">
        <v>10</v>
      </c>
      <c r="C10">
        <v>30</v>
      </c>
      <c r="D10" s="7">
        <f t="shared" si="0"/>
        <v>300000</v>
      </c>
    </row>
    <row r="11" spans="1:4" s="2" customFormat="1" x14ac:dyDescent="0.25">
      <c r="A11" s="2" t="s">
        <v>11</v>
      </c>
      <c r="B11" s="2">
        <f>SUM(B5:B10)</f>
        <v>672</v>
      </c>
      <c r="C11" s="6">
        <f>D11/B11/1000</f>
        <v>22.068452380952383</v>
      </c>
      <c r="D11" s="8">
        <f>SUM(D5:D10)</f>
        <v>14830000</v>
      </c>
    </row>
    <row r="13" spans="1:4" ht="45" x14ac:dyDescent="0.25">
      <c r="A13" s="4" t="s">
        <v>12</v>
      </c>
      <c r="B13">
        <v>90</v>
      </c>
    </row>
    <row r="14" spans="1:4" x14ac:dyDescent="0.25">
      <c r="A14" t="s">
        <v>13</v>
      </c>
      <c r="B14" s="1">
        <f>B13/B11</f>
        <v>0.13392857142857142</v>
      </c>
    </row>
    <row r="15" spans="1:4" x14ac:dyDescent="0.25">
      <c r="A15" t="s">
        <v>14</v>
      </c>
      <c r="C15" s="5">
        <f>C11*B14</f>
        <v>2.9555963010204085</v>
      </c>
    </row>
    <row r="16" spans="1:4" s="2" customFormat="1" x14ac:dyDescent="0.25">
      <c r="A16" s="2" t="s">
        <v>15</v>
      </c>
      <c r="C16" s="6">
        <f>C11+C15</f>
        <v>25.024048681972793</v>
      </c>
    </row>
    <row r="18" spans="1:4" ht="30" x14ac:dyDescent="0.25">
      <c r="A18" s="4" t="s">
        <v>16</v>
      </c>
      <c r="B18" s="9">
        <v>0.47</v>
      </c>
    </row>
    <row r="19" spans="1:4" s="2" customFormat="1" x14ac:dyDescent="0.25">
      <c r="A19" s="2" t="s">
        <v>17</v>
      </c>
      <c r="C19" s="6">
        <f>C16*(1-B18)</f>
        <v>13.262745801445581</v>
      </c>
    </row>
    <row r="21" spans="1:4" ht="63" customHeight="1" x14ac:dyDescent="0.25">
      <c r="A21" s="10" t="s">
        <v>38</v>
      </c>
      <c r="B21" s="10"/>
      <c r="C21" s="10"/>
      <c r="D21" s="10"/>
    </row>
    <row r="23" spans="1:4" x14ac:dyDescent="0.25">
      <c r="A23" s="4" t="s">
        <v>37</v>
      </c>
    </row>
  </sheetData>
  <mergeCells count="1">
    <mergeCell ref="A21:D21"/>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election activeCell="A21" sqref="A21:F21"/>
    </sheetView>
  </sheetViews>
  <sheetFormatPr baseColWidth="10" defaultRowHeight="15" x14ac:dyDescent="0.25"/>
  <cols>
    <col min="1" max="1" width="82.5703125" bestFit="1" customWidth="1"/>
    <col min="2" max="2" width="22.7109375" bestFit="1" customWidth="1"/>
    <col min="3" max="6" width="9.7109375" customWidth="1"/>
  </cols>
  <sheetData>
    <row r="2" spans="1:6" x14ac:dyDescent="0.25">
      <c r="A2" s="2" t="s">
        <v>26</v>
      </c>
      <c r="B2" s="13" t="s">
        <v>52</v>
      </c>
      <c r="C2" s="12" t="s">
        <v>47</v>
      </c>
      <c r="D2" s="12" t="s">
        <v>47</v>
      </c>
      <c r="E2" s="12" t="s">
        <v>47</v>
      </c>
      <c r="F2" s="12" t="s">
        <v>51</v>
      </c>
    </row>
    <row r="3" spans="1:6" x14ac:dyDescent="0.25">
      <c r="B3" s="13" t="s">
        <v>46</v>
      </c>
      <c r="C3" s="12" t="s">
        <v>48</v>
      </c>
      <c r="D3" s="12" t="s">
        <v>49</v>
      </c>
      <c r="E3" s="12" t="s">
        <v>50</v>
      </c>
      <c r="F3" s="12" t="s">
        <v>50</v>
      </c>
    </row>
    <row r="4" spans="1:6" x14ac:dyDescent="0.25">
      <c r="A4" t="s">
        <v>27</v>
      </c>
      <c r="B4" t="s">
        <v>18</v>
      </c>
      <c r="C4">
        <v>1.6</v>
      </c>
      <c r="D4">
        <v>1.6</v>
      </c>
      <c r="E4">
        <v>1.6</v>
      </c>
      <c r="F4">
        <v>1.6</v>
      </c>
    </row>
    <row r="5" spans="1:6" x14ac:dyDescent="0.25">
      <c r="A5" t="s">
        <v>28</v>
      </c>
      <c r="B5" t="s">
        <v>19</v>
      </c>
      <c r="C5">
        <v>0.25</v>
      </c>
      <c r="D5">
        <v>0.25</v>
      </c>
      <c r="E5">
        <v>0.25</v>
      </c>
      <c r="F5">
        <v>0.25</v>
      </c>
    </row>
    <row r="6" spans="1:6" x14ac:dyDescent="0.25">
      <c r="A6" t="s">
        <v>29</v>
      </c>
      <c r="B6" t="s">
        <v>20</v>
      </c>
      <c r="C6">
        <v>250</v>
      </c>
      <c r="D6">
        <v>240</v>
      </c>
      <c r="E6">
        <v>230</v>
      </c>
      <c r="F6">
        <v>190</v>
      </c>
    </row>
    <row r="7" spans="1:6" x14ac:dyDescent="0.25">
      <c r="A7" t="s">
        <v>22</v>
      </c>
      <c r="B7" t="s">
        <v>21</v>
      </c>
      <c r="C7">
        <v>25</v>
      </c>
      <c r="D7">
        <v>25</v>
      </c>
      <c r="E7">
        <v>25</v>
      </c>
      <c r="F7">
        <v>25</v>
      </c>
    </row>
    <row r="8" spans="1:6" x14ac:dyDescent="0.25">
      <c r="A8" t="s">
        <v>30</v>
      </c>
      <c r="B8" t="s">
        <v>20</v>
      </c>
      <c r="C8" s="7">
        <f>C6*C7</f>
        <v>6250</v>
      </c>
      <c r="D8" s="7">
        <f>D6*D7</f>
        <v>6000</v>
      </c>
      <c r="E8" s="7">
        <f>E6*E7</f>
        <v>5750</v>
      </c>
      <c r="F8" s="7">
        <f>F6*F7</f>
        <v>4750</v>
      </c>
    </row>
    <row r="9" spans="1:6" x14ac:dyDescent="0.25">
      <c r="A9" t="s">
        <v>31</v>
      </c>
      <c r="B9" t="s">
        <v>23</v>
      </c>
      <c r="C9">
        <v>20</v>
      </c>
      <c r="D9">
        <v>20</v>
      </c>
      <c r="E9">
        <v>20</v>
      </c>
      <c r="F9">
        <v>20</v>
      </c>
    </row>
    <row r="10" spans="1:6" x14ac:dyDescent="0.25">
      <c r="A10" t="s">
        <v>35</v>
      </c>
      <c r="B10" t="s">
        <v>23</v>
      </c>
      <c r="C10">
        <v>24</v>
      </c>
      <c r="D10">
        <v>24</v>
      </c>
      <c r="E10">
        <v>24</v>
      </c>
      <c r="F10">
        <v>24</v>
      </c>
    </row>
    <row r="11" spans="1:6" x14ac:dyDescent="0.25">
      <c r="A11" t="s">
        <v>34</v>
      </c>
      <c r="B11" t="s">
        <v>24</v>
      </c>
      <c r="C11" s="7">
        <v>12500</v>
      </c>
      <c r="D11" s="7">
        <v>12500</v>
      </c>
      <c r="E11" s="7">
        <v>12500</v>
      </c>
      <c r="F11" s="7">
        <v>12500</v>
      </c>
    </row>
    <row r="12" spans="1:6" x14ac:dyDescent="0.25">
      <c r="A12" t="s">
        <v>41</v>
      </c>
      <c r="B12" t="s">
        <v>32</v>
      </c>
      <c r="C12">
        <v>33</v>
      </c>
      <c r="D12">
        <v>33</v>
      </c>
      <c r="E12">
        <v>33</v>
      </c>
      <c r="F12">
        <v>33</v>
      </c>
    </row>
    <row r="13" spans="1:6" x14ac:dyDescent="0.25">
      <c r="A13" t="s">
        <v>40</v>
      </c>
      <c r="B13" t="s">
        <v>33</v>
      </c>
      <c r="C13" s="7">
        <f>C12*C11*C$10/1000</f>
        <v>9900</v>
      </c>
      <c r="D13" s="7">
        <f>D12*D11*D$10/1000</f>
        <v>9900</v>
      </c>
      <c r="E13" s="7">
        <f>E12*E11*E$10/1000</f>
        <v>9900</v>
      </c>
      <c r="F13" s="7">
        <f>F12*F11*F$10/1000</f>
        <v>9900</v>
      </c>
    </row>
    <row r="14" spans="1:6" x14ac:dyDescent="0.25">
      <c r="A14" t="s">
        <v>36</v>
      </c>
      <c r="B14" t="s">
        <v>24</v>
      </c>
      <c r="C14" s="7">
        <v>2000</v>
      </c>
      <c r="D14" s="7">
        <v>2000</v>
      </c>
      <c r="E14" s="7">
        <v>2000</v>
      </c>
      <c r="F14" s="7">
        <v>2000</v>
      </c>
    </row>
    <row r="15" spans="1:6" x14ac:dyDescent="0.25">
      <c r="A15" t="s">
        <v>42</v>
      </c>
      <c r="B15" t="s">
        <v>32</v>
      </c>
      <c r="C15">
        <v>100</v>
      </c>
      <c r="D15">
        <v>100</v>
      </c>
      <c r="E15">
        <v>100</v>
      </c>
      <c r="F15">
        <v>100</v>
      </c>
    </row>
    <row r="16" spans="1:6" x14ac:dyDescent="0.25">
      <c r="A16" t="s">
        <v>43</v>
      </c>
      <c r="B16" t="s">
        <v>33</v>
      </c>
      <c r="C16" s="7">
        <f>C15*C14*C$10/1000</f>
        <v>4800</v>
      </c>
      <c r="D16" s="7">
        <f>D15*D14*D$10/1000</f>
        <v>4800</v>
      </c>
      <c r="E16" s="7">
        <f>E15*E14*E$10/1000</f>
        <v>4800</v>
      </c>
      <c r="F16" s="7">
        <f>F15*F14*F$10/1000</f>
        <v>4800</v>
      </c>
    </row>
    <row r="17" spans="1:6" x14ac:dyDescent="0.25">
      <c r="A17" t="s">
        <v>44</v>
      </c>
      <c r="B17" t="s">
        <v>33</v>
      </c>
      <c r="C17" s="7">
        <f>C13+C16</f>
        <v>14700</v>
      </c>
      <c r="D17" s="7">
        <f>D13+D16</f>
        <v>14700</v>
      </c>
      <c r="E17" s="7">
        <f>E13+E16</f>
        <v>14700</v>
      </c>
      <c r="F17" s="7">
        <f>F13+F16</f>
        <v>14700</v>
      </c>
    </row>
    <row r="18" spans="1:6" x14ac:dyDescent="0.25">
      <c r="A18" t="s">
        <v>45</v>
      </c>
      <c r="B18" t="s">
        <v>25</v>
      </c>
      <c r="C18" s="5">
        <f>C17/C8</f>
        <v>2.3519999999999999</v>
      </c>
      <c r="D18" s="5">
        <f>D17/D8</f>
        <v>2.4500000000000002</v>
      </c>
      <c r="E18" s="5">
        <f>E17/E8</f>
        <v>2.5565217391304347</v>
      </c>
      <c r="F18" s="5">
        <f>F17/F8</f>
        <v>3.094736842105263</v>
      </c>
    </row>
    <row r="19" spans="1:6" x14ac:dyDescent="0.25">
      <c r="C19" s="5"/>
    </row>
    <row r="21" spans="1:6" ht="31.5" customHeight="1" x14ac:dyDescent="0.25">
      <c r="A21" s="11" t="s">
        <v>39</v>
      </c>
      <c r="B21" s="11"/>
      <c r="C21" s="11"/>
      <c r="D21" s="11"/>
      <c r="E21" s="11"/>
      <c r="F21" s="11"/>
    </row>
  </sheetData>
  <mergeCells count="1">
    <mergeCell ref="A21:F2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Energiemix 2040</vt:lpstr>
      <vt:lpstr>Detail PV-Transport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 Drexel</dc:creator>
  <cp:lastModifiedBy>Christof Drexel</cp:lastModifiedBy>
  <dcterms:created xsi:type="dcterms:W3CDTF">2018-03-29T09:59:23Z</dcterms:created>
  <dcterms:modified xsi:type="dcterms:W3CDTF">2018-03-29T15:12:26Z</dcterms:modified>
</cp:coreProperties>
</file>